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C86D44F3-99EA-43B2-97C2-70E839A86B5C}" xr6:coauthVersionLast="37" xr6:coauthVersionMax="37" xr10:uidLastSave="{00000000-0000-0000-0000-000000000000}"/>
  <bookViews>
    <workbookView xWindow="0" yWindow="0" windowWidth="28800" windowHeight="11325" tabRatio="525" activeTab="1" xr2:uid="{00000000-000D-0000-FFFF-FFFF00000000}"/>
  </bookViews>
  <sheets>
    <sheet name="list" sheetId="7" r:id="rId1"/>
    <sheet name="hat1" sheetId="1" r:id="rId2"/>
    <sheet name="hat2" sheetId="2" r:id="rId3"/>
    <sheet name="hat3" sheetId="3" r:id="rId4"/>
    <sheet name="hat4,5" sheetId="4" r:id="rId5"/>
    <sheet name="hat6" sheetId="8" r:id="rId6"/>
  </sheets>
  <calcPr calcId="179021"/>
</workbook>
</file>

<file path=xl/calcChain.xml><?xml version="1.0" encoding="utf-8"?>
<calcChain xmlns="http://schemas.openxmlformats.org/spreadsheetml/2006/main">
  <c r="F241" i="2" l="1"/>
  <c r="D7" i="3"/>
  <c r="D9" i="3"/>
  <c r="G7" i="2"/>
  <c r="F160" i="2"/>
  <c r="F140" i="2"/>
  <c r="F87" i="2"/>
  <c r="F304" i="2"/>
  <c r="E102" i="1"/>
  <c r="E33" i="3"/>
  <c r="E32" i="3"/>
  <c r="E16" i="3"/>
  <c r="E15" i="3"/>
  <c r="I10" i="8"/>
  <c r="H10" i="8" s="1"/>
  <c r="H44" i="8"/>
  <c r="H46" i="8"/>
  <c r="H45" i="8"/>
  <c r="H137" i="2"/>
  <c r="D168" i="3"/>
  <c r="D143" i="3"/>
  <c r="E169" i="3"/>
  <c r="H310" i="8"/>
  <c r="H312" i="8"/>
  <c r="D106" i="1"/>
  <c r="D102" i="1" s="1"/>
  <c r="D166" i="3" s="1"/>
  <c r="D105" i="1"/>
  <c r="F102" i="1"/>
  <c r="D101" i="1"/>
  <c r="F99" i="1"/>
  <c r="D99" i="1" s="1"/>
  <c r="D94" i="1"/>
  <c r="E92" i="1"/>
  <c r="D92" i="1" s="1"/>
  <c r="D91" i="1"/>
  <c r="D90" i="1"/>
  <c r="D88" i="1"/>
  <c r="D86" i="1"/>
  <c r="D85" i="1"/>
  <c r="D84" i="1"/>
  <c r="D83" i="1"/>
  <c r="D82" i="1"/>
  <c r="D80" i="1"/>
  <c r="D79" i="1"/>
  <c r="D78" i="1"/>
  <c r="D76" i="1"/>
  <c r="D75" i="1"/>
  <c r="E73" i="1"/>
  <c r="E71" i="1" s="1"/>
  <c r="D71" i="1" s="1"/>
  <c r="D70" i="1"/>
  <c r="D69" i="1"/>
  <c r="E67" i="1"/>
  <c r="D67" i="1" s="1"/>
  <c r="D66" i="1"/>
  <c r="D65" i="1"/>
  <c r="D64" i="1"/>
  <c r="E62" i="1"/>
  <c r="D62" i="1" s="1"/>
  <c r="D56" i="1"/>
  <c r="F54" i="1"/>
  <c r="D54" i="1" s="1"/>
  <c r="D53" i="1"/>
  <c r="D52" i="1"/>
  <c r="D51" i="1"/>
  <c r="E49" i="1"/>
  <c r="D49" i="1" s="1"/>
  <c r="D40" i="1"/>
  <c r="D39" i="1"/>
  <c r="E37" i="1"/>
  <c r="D37" i="1" s="1"/>
  <c r="D33" i="1"/>
  <c r="D32" i="1"/>
  <c r="D31" i="1"/>
  <c r="D30" i="1"/>
  <c r="D28" i="1"/>
  <c r="D27" i="1"/>
  <c r="D26" i="1"/>
  <c r="D25" i="1"/>
  <c r="D24" i="1"/>
  <c r="D23" i="1"/>
  <c r="D22" i="1"/>
  <c r="D21" i="1"/>
  <c r="D20" i="1"/>
  <c r="D19" i="1"/>
  <c r="E17" i="1"/>
  <c r="D17" i="1"/>
  <c r="D16" i="1"/>
  <c r="E14" i="1"/>
  <c r="E7" i="1" s="1"/>
  <c r="D7" i="1" s="1"/>
  <c r="D14" i="1"/>
  <c r="D13" i="1"/>
  <c r="D12" i="1"/>
  <c r="D11" i="1"/>
  <c r="E9" i="1"/>
  <c r="H260" i="8"/>
  <c r="I261" i="8"/>
  <c r="H287" i="8"/>
  <c r="I287" i="8"/>
  <c r="D9" i="1" l="1"/>
  <c r="F57" i="1"/>
  <c r="D73" i="1"/>
  <c r="E57" i="1"/>
  <c r="D57" i="1" s="1"/>
  <c r="F41" i="1"/>
  <c r="E41" i="1"/>
  <c r="D41" i="1" s="1"/>
  <c r="D5" i="1" s="1"/>
  <c r="I183" i="8"/>
  <c r="I9" i="8"/>
  <c r="H9" i="8" s="1"/>
  <c r="J183" i="8"/>
  <c r="J101" i="8"/>
  <c r="J10" i="8"/>
  <c r="J9" i="8" s="1"/>
  <c r="J8" i="8" s="1"/>
  <c r="J7" i="8" s="1"/>
  <c r="J124" i="8"/>
  <c r="J123" i="8" s="1"/>
  <c r="J151" i="8"/>
  <c r="J200" i="8"/>
  <c r="I61" i="8"/>
  <c r="I124" i="8"/>
  <c r="I123" i="8" s="1"/>
  <c r="I101" i="8" s="1"/>
  <c r="I155" i="8"/>
  <c r="I154" i="8" s="1"/>
  <c r="I153" i="8" s="1"/>
  <c r="I190" i="8"/>
  <c r="I189" i="8" s="1"/>
  <c r="I194" i="8"/>
  <c r="I193" i="8" s="1"/>
  <c r="I232" i="8"/>
  <c r="I237" i="8"/>
  <c r="I236" i="8" s="1"/>
  <c r="I238" i="8"/>
  <c r="I262" i="8"/>
  <c r="I276" i="8"/>
  <c r="I275" i="8" s="1"/>
  <c r="I303" i="8"/>
  <c r="I302" i="8" s="1"/>
  <c r="I310" i="8"/>
  <c r="F5" i="1" l="1"/>
  <c r="E5" i="1"/>
  <c r="I230" i="8"/>
  <c r="I227" i="8" s="1"/>
  <c r="I8" i="8"/>
  <c r="I260" i="8"/>
  <c r="H158" i="8"/>
  <c r="H233" i="8"/>
  <c r="H234" i="8"/>
  <c r="H311" i="8"/>
  <c r="H313" i="8"/>
  <c r="H303" i="8"/>
  <c r="H277" i="8"/>
  <c r="H275" i="8"/>
  <c r="H263" i="8"/>
  <c r="H264" i="8"/>
  <c r="H238" i="8"/>
  <c r="H239" i="8"/>
  <c r="H240" i="8"/>
  <c r="H200" i="8"/>
  <c r="H201" i="8"/>
  <c r="H203" i="8"/>
  <c r="H195" i="8"/>
  <c r="H193" i="8"/>
  <c r="H155" i="8"/>
  <c r="H154" i="8" s="1"/>
  <c r="H153" i="8" s="1"/>
  <c r="H157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56" i="8"/>
  <c r="I7" i="8" l="1"/>
  <c r="H230" i="8"/>
  <c r="H194" i="8"/>
  <c r="H262" i="8"/>
  <c r="H276" i="8"/>
  <c r="H232" i="8"/>
  <c r="H261" i="8"/>
  <c r="H302" i="8"/>
  <c r="H152" i="8"/>
  <c r="H126" i="8"/>
  <c r="H63" i="8"/>
  <c r="H62" i="8"/>
  <c r="H6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11" i="8"/>
  <c r="H236" i="8" l="1"/>
  <c r="H237" i="8"/>
  <c r="H227" i="8"/>
  <c r="H151" i="8"/>
  <c r="H183" i="8" l="1"/>
  <c r="H131" i="8"/>
  <c r="H125" i="8"/>
  <c r="H127" i="8"/>
  <c r="H124" i="8"/>
  <c r="H123" i="8"/>
  <c r="H111" i="8"/>
  <c r="H101" i="8" s="1"/>
  <c r="H7" i="8" s="1"/>
  <c r="F179" i="2" l="1"/>
  <c r="G10" i="2"/>
  <c r="H10" i="2"/>
  <c r="F120" i="3"/>
  <c r="D120" i="3"/>
  <c r="G214" i="2" l="1"/>
  <c r="E94" i="3"/>
  <c r="D94" i="3" s="1"/>
  <c r="E73" i="3"/>
  <c r="D73" i="3" s="1"/>
  <c r="E69" i="3"/>
  <c r="D69" i="3" s="1"/>
  <c r="E88" i="3"/>
  <c r="D88" i="3" s="1"/>
  <c r="F12" i="2" l="1"/>
  <c r="F13" i="2"/>
  <c r="F14" i="2"/>
  <c r="G15" i="2"/>
  <c r="H15" i="2"/>
  <c r="F17" i="2"/>
  <c r="F18" i="2"/>
  <c r="G19" i="2"/>
  <c r="H19" i="2"/>
  <c r="F21" i="2"/>
  <c r="F22" i="2"/>
  <c r="F23" i="2"/>
  <c r="G24" i="2"/>
  <c r="H24" i="2"/>
  <c r="F26" i="2"/>
  <c r="G27" i="2"/>
  <c r="H27" i="2"/>
  <c r="F29" i="2"/>
  <c r="G30" i="2"/>
  <c r="H30" i="2"/>
  <c r="F32" i="2"/>
  <c r="G33" i="2"/>
  <c r="F33" i="2" s="1"/>
  <c r="H33" i="2"/>
  <c r="F35" i="2"/>
  <c r="G38" i="2"/>
  <c r="G36" i="2" s="1"/>
  <c r="H38" i="2"/>
  <c r="H36" i="2" s="1"/>
  <c r="F40" i="2"/>
  <c r="F41" i="2"/>
  <c r="F42" i="2"/>
  <c r="G45" i="2"/>
  <c r="H45" i="2"/>
  <c r="F47" i="2"/>
  <c r="G48" i="2"/>
  <c r="H48" i="2"/>
  <c r="F50" i="2"/>
  <c r="G51" i="2"/>
  <c r="H51" i="2"/>
  <c r="F53" i="2"/>
  <c r="G54" i="2"/>
  <c r="H54" i="2"/>
  <c r="F56" i="2"/>
  <c r="G58" i="2"/>
  <c r="H58" i="2"/>
  <c r="F60" i="2"/>
  <c r="G63" i="2"/>
  <c r="H63" i="2"/>
  <c r="F65" i="2"/>
  <c r="F66" i="2"/>
  <c r="F67" i="2"/>
  <c r="G68" i="2"/>
  <c r="H68" i="2"/>
  <c r="F70" i="2"/>
  <c r="G71" i="2"/>
  <c r="H71" i="2"/>
  <c r="F73" i="2"/>
  <c r="F74" i="2"/>
  <c r="G75" i="2"/>
  <c r="H75" i="2"/>
  <c r="F77" i="2"/>
  <c r="G78" i="2"/>
  <c r="H78" i="2"/>
  <c r="F80" i="2"/>
  <c r="G81" i="2"/>
  <c r="H81" i="2"/>
  <c r="F83" i="2"/>
  <c r="G84" i="2"/>
  <c r="H84" i="2"/>
  <c r="F86" i="2"/>
  <c r="G89" i="2"/>
  <c r="H89" i="2"/>
  <c r="F91" i="2"/>
  <c r="F92" i="2"/>
  <c r="G93" i="2"/>
  <c r="H93" i="2"/>
  <c r="F95" i="2"/>
  <c r="F96" i="2"/>
  <c r="F97" i="2"/>
  <c r="F98" i="2"/>
  <c r="G99" i="2"/>
  <c r="H99" i="2"/>
  <c r="F101" i="2"/>
  <c r="F102" i="2"/>
  <c r="F103" i="2"/>
  <c r="F104" i="2"/>
  <c r="F105" i="2"/>
  <c r="F106" i="2"/>
  <c r="G107" i="2"/>
  <c r="H107" i="2"/>
  <c r="F109" i="2"/>
  <c r="F110" i="2"/>
  <c r="F111" i="2"/>
  <c r="G112" i="2"/>
  <c r="H112" i="2"/>
  <c r="F114" i="2"/>
  <c r="F115" i="2"/>
  <c r="F116" i="2"/>
  <c r="F117" i="2"/>
  <c r="F118" i="2"/>
  <c r="G119" i="2"/>
  <c r="H119" i="2"/>
  <c r="F121" i="2"/>
  <c r="G122" i="2"/>
  <c r="F122" i="2" s="1"/>
  <c r="H122" i="2"/>
  <c r="F124" i="2"/>
  <c r="F125" i="2"/>
  <c r="F126" i="2"/>
  <c r="F127" i="2"/>
  <c r="G128" i="2"/>
  <c r="H128" i="2"/>
  <c r="F130" i="2"/>
  <c r="F131" i="2"/>
  <c r="F132" i="2"/>
  <c r="F133" i="2"/>
  <c r="F134" i="2"/>
  <c r="F135" i="2"/>
  <c r="F136" i="2"/>
  <c r="G137" i="2"/>
  <c r="F139" i="2"/>
  <c r="G142" i="2"/>
  <c r="H142" i="2"/>
  <c r="F144" i="2"/>
  <c r="G145" i="2"/>
  <c r="H145" i="2"/>
  <c r="F147" i="2"/>
  <c r="G148" i="2"/>
  <c r="H148" i="2"/>
  <c r="F150" i="2"/>
  <c r="G151" i="2"/>
  <c r="H151" i="2"/>
  <c r="F153" i="2"/>
  <c r="G154" i="2"/>
  <c r="H154" i="2"/>
  <c r="F156" i="2"/>
  <c r="G157" i="2"/>
  <c r="H157" i="2"/>
  <c r="F159" i="2"/>
  <c r="G162" i="2"/>
  <c r="H162" i="2"/>
  <c r="F164" i="2"/>
  <c r="G165" i="2"/>
  <c r="H165" i="2"/>
  <c r="F167" i="2"/>
  <c r="G168" i="2"/>
  <c r="H168" i="2"/>
  <c r="F170" i="2"/>
  <c r="G171" i="2"/>
  <c r="H171" i="2"/>
  <c r="F173" i="2"/>
  <c r="G174" i="2"/>
  <c r="H174" i="2"/>
  <c r="F176" i="2"/>
  <c r="G177" i="2"/>
  <c r="H177" i="2"/>
  <c r="G182" i="2"/>
  <c r="H182" i="2"/>
  <c r="F184" i="2"/>
  <c r="F185" i="2"/>
  <c r="F186" i="2"/>
  <c r="G187" i="2"/>
  <c r="H187" i="2"/>
  <c r="F189" i="2"/>
  <c r="F190" i="2"/>
  <c r="F191" i="2"/>
  <c r="F192" i="2"/>
  <c r="G193" i="2"/>
  <c r="H193" i="2"/>
  <c r="F195" i="2"/>
  <c r="F196" i="2"/>
  <c r="F197" i="2"/>
  <c r="F198" i="2"/>
  <c r="G199" i="2"/>
  <c r="H199" i="2"/>
  <c r="F201" i="2"/>
  <c r="G202" i="2"/>
  <c r="H202" i="2"/>
  <c r="F204" i="2"/>
  <c r="G205" i="2"/>
  <c r="H205" i="2"/>
  <c r="F207" i="2"/>
  <c r="F208" i="2"/>
  <c r="G211" i="2"/>
  <c r="H211" i="2"/>
  <c r="F213" i="2"/>
  <c r="H214" i="2"/>
  <c r="F216" i="2"/>
  <c r="F217" i="2"/>
  <c r="F218" i="2"/>
  <c r="F219" i="2"/>
  <c r="F220" i="2"/>
  <c r="F221" i="2"/>
  <c r="F222" i="2"/>
  <c r="G223" i="2"/>
  <c r="H223" i="2"/>
  <c r="F225" i="2"/>
  <c r="F226" i="2"/>
  <c r="F227" i="2"/>
  <c r="G228" i="2"/>
  <c r="H228" i="2"/>
  <c r="F230" i="2"/>
  <c r="F231" i="2"/>
  <c r="F232" i="2"/>
  <c r="G233" i="2"/>
  <c r="H233" i="2"/>
  <c r="F235" i="2"/>
  <c r="G236" i="2"/>
  <c r="H236" i="2"/>
  <c r="F238" i="2"/>
  <c r="G241" i="2"/>
  <c r="H241" i="2"/>
  <c r="F243" i="2"/>
  <c r="F244" i="2"/>
  <c r="G245" i="2"/>
  <c r="H245" i="2"/>
  <c r="F247" i="2"/>
  <c r="F248" i="2"/>
  <c r="G249" i="2"/>
  <c r="H249" i="2"/>
  <c r="F251" i="2"/>
  <c r="F252" i="2"/>
  <c r="G253" i="2"/>
  <c r="H253" i="2"/>
  <c r="F255" i="2"/>
  <c r="F256" i="2"/>
  <c r="G257" i="2"/>
  <c r="H257" i="2"/>
  <c r="F259" i="2"/>
  <c r="F260" i="2"/>
  <c r="G261" i="2"/>
  <c r="H261" i="2"/>
  <c r="F263" i="2"/>
  <c r="G264" i="2"/>
  <c r="H264" i="2"/>
  <c r="F266" i="2"/>
  <c r="G267" i="2"/>
  <c r="H267" i="2"/>
  <c r="F269" i="2"/>
  <c r="G272" i="2"/>
  <c r="H272" i="2"/>
  <c r="F274" i="2"/>
  <c r="F275" i="2"/>
  <c r="G276" i="2"/>
  <c r="H276" i="2"/>
  <c r="F278" i="2"/>
  <c r="G279" i="2"/>
  <c r="H279" i="2"/>
  <c r="F281" i="2"/>
  <c r="G282" i="2"/>
  <c r="H282" i="2"/>
  <c r="F284" i="2"/>
  <c r="G285" i="2"/>
  <c r="H285" i="2"/>
  <c r="F287" i="2"/>
  <c r="G288" i="2"/>
  <c r="H288" i="2"/>
  <c r="F290" i="2"/>
  <c r="G291" i="2"/>
  <c r="H291" i="2"/>
  <c r="F293" i="2"/>
  <c r="G294" i="2"/>
  <c r="H294" i="2"/>
  <c r="F296" i="2"/>
  <c r="G298" i="2"/>
  <c r="H298" i="2"/>
  <c r="F300" i="2"/>
  <c r="F301" i="2"/>
  <c r="G304" i="2"/>
  <c r="G302" i="2" s="1"/>
  <c r="H304" i="2"/>
  <c r="H302" i="2" s="1"/>
  <c r="E13" i="3"/>
  <c r="D15" i="3"/>
  <c r="D16" i="3"/>
  <c r="D17" i="3"/>
  <c r="E18" i="3"/>
  <c r="D18" i="3" s="1"/>
  <c r="D20" i="3"/>
  <c r="E21" i="3"/>
  <c r="F21" i="3"/>
  <c r="F11" i="3" s="1"/>
  <c r="D23" i="3"/>
  <c r="E26" i="3"/>
  <c r="D28" i="3"/>
  <c r="D29" i="3"/>
  <c r="D30" i="3"/>
  <c r="D31" i="3"/>
  <c r="D32" i="3"/>
  <c r="D33" i="3"/>
  <c r="D34" i="3"/>
  <c r="E35" i="3"/>
  <c r="D35" i="3" s="1"/>
  <c r="D37" i="3"/>
  <c r="D38" i="3"/>
  <c r="D39" i="3"/>
  <c r="E40" i="3"/>
  <c r="D40" i="3" s="1"/>
  <c r="D42" i="3"/>
  <c r="D43" i="3"/>
  <c r="D44" i="3"/>
  <c r="D45" i="3"/>
  <c r="D46" i="3"/>
  <c r="D47" i="3"/>
  <c r="D48" i="3"/>
  <c r="D49" i="3"/>
  <c r="E50" i="3"/>
  <c r="D50" i="3" s="1"/>
  <c r="D52" i="3"/>
  <c r="E53" i="3"/>
  <c r="D53" i="3" s="1"/>
  <c r="D55" i="3"/>
  <c r="D56" i="3"/>
  <c r="E57" i="3"/>
  <c r="D57" i="3" s="1"/>
  <c r="D59" i="3"/>
  <c r="D60" i="3"/>
  <c r="D61" i="3"/>
  <c r="D62" i="3"/>
  <c r="D63" i="3"/>
  <c r="D64" i="3"/>
  <c r="D65" i="3"/>
  <c r="D66" i="3"/>
  <c r="D71" i="3"/>
  <c r="D72" i="3"/>
  <c r="D75" i="3"/>
  <c r="D76" i="3"/>
  <c r="E77" i="3"/>
  <c r="D77" i="3" s="1"/>
  <c r="D79" i="3"/>
  <c r="D80" i="3"/>
  <c r="D81" i="3"/>
  <c r="E84" i="3"/>
  <c r="D84" i="3" s="1"/>
  <c r="D86" i="3"/>
  <c r="D87" i="3"/>
  <c r="D90" i="3"/>
  <c r="D91" i="3"/>
  <c r="D96" i="3"/>
  <c r="D97" i="3"/>
  <c r="E98" i="3"/>
  <c r="D98" i="3" s="1"/>
  <c r="D100" i="3"/>
  <c r="D101" i="3"/>
  <c r="D104" i="3"/>
  <c r="D105" i="3"/>
  <c r="E106" i="3"/>
  <c r="F108" i="3"/>
  <c r="F106" i="3" s="1"/>
  <c r="F102" i="3" s="1"/>
  <c r="D110" i="3"/>
  <c r="D111" i="3"/>
  <c r="D112" i="3"/>
  <c r="D113" i="3"/>
  <c r="D116" i="3"/>
  <c r="D117" i="3"/>
  <c r="F118" i="3"/>
  <c r="D122" i="3"/>
  <c r="D123" i="3"/>
  <c r="D124" i="3"/>
  <c r="D125" i="3"/>
  <c r="E128" i="3"/>
  <c r="D130" i="3"/>
  <c r="D131" i="3"/>
  <c r="E132" i="3"/>
  <c r="D132" i="3" s="1"/>
  <c r="D134" i="3"/>
  <c r="D135" i="3"/>
  <c r="D136" i="3"/>
  <c r="D137" i="3"/>
  <c r="E138" i="3"/>
  <c r="D138" i="3" s="1"/>
  <c r="D140" i="3"/>
  <c r="E143" i="3"/>
  <c r="D145" i="3"/>
  <c r="D146" i="3"/>
  <c r="E147" i="3"/>
  <c r="D147" i="3" s="1"/>
  <c r="D141" i="3" s="1"/>
  <c r="D149" i="3"/>
  <c r="D150" i="3"/>
  <c r="D151" i="3"/>
  <c r="D152" i="3"/>
  <c r="E153" i="3"/>
  <c r="D153" i="3" s="1"/>
  <c r="D155" i="3"/>
  <c r="E156" i="3"/>
  <c r="D156" i="3" s="1"/>
  <c r="D158" i="3"/>
  <c r="D159" i="3"/>
  <c r="E160" i="3"/>
  <c r="D160" i="3" s="1"/>
  <c r="D162" i="3"/>
  <c r="E163" i="3"/>
  <c r="D163" i="3" s="1"/>
  <c r="D165" i="3"/>
  <c r="E166" i="3"/>
  <c r="F166" i="3"/>
  <c r="F141" i="3" s="1"/>
  <c r="D169" i="3"/>
  <c r="F174" i="3"/>
  <c r="D174" i="3" s="1"/>
  <c r="D176" i="3"/>
  <c r="D177" i="3"/>
  <c r="D178" i="3"/>
  <c r="F179" i="3"/>
  <c r="D179" i="3" s="1"/>
  <c r="D181" i="3"/>
  <c r="D182" i="3"/>
  <c r="D183" i="3"/>
  <c r="F184" i="3"/>
  <c r="D184" i="3" s="1"/>
  <c r="D186" i="3"/>
  <c r="D187" i="3"/>
  <c r="D188" i="3"/>
  <c r="D189" i="3"/>
  <c r="F190" i="3"/>
  <c r="D190" i="3" s="1"/>
  <c r="D192" i="3"/>
  <c r="D193" i="3"/>
  <c r="D194" i="3"/>
  <c r="D195" i="3"/>
  <c r="F196" i="3"/>
  <c r="D196" i="3" s="1"/>
  <c r="D198" i="3"/>
  <c r="F199" i="3"/>
  <c r="D199" i="3" s="1"/>
  <c r="D201" i="3"/>
  <c r="D202" i="3"/>
  <c r="D203" i="3"/>
  <c r="D204" i="3"/>
  <c r="F207" i="3"/>
  <c r="D207" i="3" s="1"/>
  <c r="D209" i="3"/>
  <c r="D210" i="3"/>
  <c r="D211" i="3"/>
  <c r="F212" i="3"/>
  <c r="D212" i="3" s="1"/>
  <c r="D214" i="3"/>
  <c r="F215" i="3"/>
  <c r="D215" i="3" s="1"/>
  <c r="D217" i="3"/>
  <c r="D218" i="3"/>
  <c r="D219" i="3"/>
  <c r="F220" i="3"/>
  <c r="D220" i="3" s="1"/>
  <c r="D222" i="3"/>
  <c r="F223" i="3"/>
  <c r="D223" i="3" s="1"/>
  <c r="D225" i="3"/>
  <c r="D226" i="3"/>
  <c r="D227" i="3"/>
  <c r="D228" i="3"/>
  <c r="H180" i="2" l="1"/>
  <c r="F19" i="2"/>
  <c r="F15" i="2"/>
  <c r="G180" i="2"/>
  <c r="F165" i="2"/>
  <c r="F36" i="2"/>
  <c r="F119" i="2"/>
  <c r="F107" i="2"/>
  <c r="F99" i="2"/>
  <c r="F128" i="2"/>
  <c r="F112" i="2"/>
  <c r="F162" i="2"/>
  <c r="F171" i="2"/>
  <c r="F168" i="2"/>
  <c r="F228" i="2"/>
  <c r="E11" i="3"/>
  <c r="D11" i="3" s="1"/>
  <c r="F223" i="2"/>
  <c r="F89" i="2"/>
  <c r="F298" i="2"/>
  <c r="F294" i="2"/>
  <c r="F205" i="2"/>
  <c r="F202" i="2"/>
  <c r="F199" i="2"/>
  <c r="F187" i="2"/>
  <c r="F81" i="2"/>
  <c r="F75" i="2"/>
  <c r="F54" i="2"/>
  <c r="F291" i="2"/>
  <c r="F288" i="2"/>
  <c r="F285" i="2"/>
  <c r="F282" i="2"/>
  <c r="F279" i="2"/>
  <c r="F276" i="2"/>
  <c r="F267" i="2"/>
  <c r="F264" i="2"/>
  <c r="F261" i="2"/>
  <c r="F257" i="2"/>
  <c r="F253" i="2"/>
  <c r="F249" i="2"/>
  <c r="F245" i="2"/>
  <c r="H239" i="2"/>
  <c r="F236" i="2"/>
  <c r="F233" i="2"/>
  <c r="G209" i="2"/>
  <c r="G239" i="2"/>
  <c r="F214" i="2"/>
  <c r="F211" i="2"/>
  <c r="F193" i="2"/>
  <c r="H140" i="2"/>
  <c r="F93" i="2"/>
  <c r="G87" i="2"/>
  <c r="F84" i="2"/>
  <c r="F78" i="2"/>
  <c r="F71" i="2"/>
  <c r="F68" i="2"/>
  <c r="G61" i="2"/>
  <c r="F51" i="2"/>
  <c r="F48" i="2"/>
  <c r="F30" i="2"/>
  <c r="F27" i="2"/>
  <c r="F24" i="2"/>
  <c r="F177" i="2"/>
  <c r="F174" i="2"/>
  <c r="F157" i="2"/>
  <c r="F154" i="2"/>
  <c r="F151" i="2"/>
  <c r="F148" i="2"/>
  <c r="F145" i="2"/>
  <c r="G140" i="2"/>
  <c r="F137" i="2"/>
  <c r="H61" i="2"/>
  <c r="F58" i="2"/>
  <c r="F172" i="3"/>
  <c r="D172" i="3" s="1"/>
  <c r="E141" i="3"/>
  <c r="E126" i="3"/>
  <c r="D126" i="3" s="1"/>
  <c r="D128" i="3"/>
  <c r="E67" i="3"/>
  <c r="D67" i="3" s="1"/>
  <c r="E82" i="3"/>
  <c r="D82" i="3" s="1"/>
  <c r="F302" i="2"/>
  <c r="G270" i="2"/>
  <c r="H270" i="2"/>
  <c r="F272" i="2"/>
  <c r="H209" i="2"/>
  <c r="G160" i="2"/>
  <c r="F182" i="2"/>
  <c r="H160" i="2"/>
  <c r="F142" i="2"/>
  <c r="H87" i="2"/>
  <c r="G43" i="2"/>
  <c r="G8" i="2"/>
  <c r="F63" i="2"/>
  <c r="H43" i="2"/>
  <c r="H8" i="2"/>
  <c r="F8" i="2" s="1"/>
  <c r="F7" i="2" s="1"/>
  <c r="F38" i="2"/>
  <c r="F10" i="2"/>
  <c r="F45" i="2"/>
  <c r="F170" i="3"/>
  <c r="D170" i="3" s="1"/>
  <c r="D118" i="3"/>
  <c r="F114" i="3"/>
  <c r="D114" i="3" s="1"/>
  <c r="E102" i="3"/>
  <c r="D102" i="3" s="1"/>
  <c r="D106" i="3"/>
  <c r="F205" i="3"/>
  <c r="E92" i="3"/>
  <c r="E24" i="3"/>
  <c r="D24" i="3" s="1"/>
  <c r="D108" i="3"/>
  <c r="D26" i="3"/>
  <c r="D21" i="3"/>
  <c r="D13" i="3"/>
  <c r="D205" i="3" l="1"/>
  <c r="F209" i="2"/>
  <c r="F180" i="2"/>
  <c r="F239" i="2"/>
  <c r="F92" i="3"/>
  <c r="F9" i="3" s="1"/>
  <c r="F7" i="3" s="1"/>
  <c r="H7" i="2"/>
  <c r="E9" i="3"/>
  <c r="E7" i="3" s="1"/>
  <c r="F61" i="2"/>
  <c r="F43" i="2"/>
  <c r="F270" i="2"/>
  <c r="D92" i="3" l="1"/>
  <c r="D69" i="4" l="1"/>
  <c r="D66" i="4"/>
  <c r="D65" i="4"/>
  <c r="D63" i="4"/>
  <c r="E61" i="4"/>
  <c r="E50" i="4" s="1"/>
  <c r="D60" i="4"/>
  <c r="D59" i="4"/>
  <c r="D57" i="4"/>
  <c r="D56" i="4"/>
  <c r="D55" i="4"/>
  <c r="D54" i="4"/>
  <c r="F52" i="4"/>
  <c r="D52" i="4" s="1"/>
  <c r="D49" i="4"/>
  <c r="D48" i="4"/>
  <c r="F46" i="4"/>
  <c r="E46" i="4"/>
  <c r="D45" i="4"/>
  <c r="D44" i="4"/>
  <c r="F42" i="4"/>
  <c r="F40" i="4" s="1"/>
  <c r="E42" i="4"/>
  <c r="E40" i="4" s="1"/>
  <c r="E28" i="4" s="1"/>
  <c r="D39" i="4"/>
  <c r="D38" i="4"/>
  <c r="F36" i="4"/>
  <c r="D36" i="4" s="1"/>
  <c r="D35" i="4"/>
  <c r="D34" i="4"/>
  <c r="F32" i="4"/>
  <c r="D32" i="4" s="1"/>
  <c r="D27" i="4"/>
  <c r="D26" i="4"/>
  <c r="F24" i="4"/>
  <c r="D24" i="4" s="1"/>
  <c r="F30" i="4" l="1"/>
  <c r="D30" i="4" s="1"/>
  <c r="E22" i="4"/>
  <c r="E20" i="4" s="1"/>
  <c r="D40" i="4"/>
  <c r="D42" i="4"/>
  <c r="D46" i="4"/>
  <c r="F9" i="4"/>
  <c r="E9" i="4"/>
  <c r="F70" i="4"/>
  <c r="F28" i="4" l="1"/>
  <c r="F22" i="4" s="1"/>
  <c r="D22" i="4" s="1"/>
  <c r="D9" i="4"/>
  <c r="E18" i="4"/>
  <c r="D70" i="4"/>
  <c r="F67" i="4"/>
  <c r="F61" i="4" s="1"/>
  <c r="F50" i="4" s="1"/>
  <c r="D28" i="4" l="1"/>
  <c r="D67" i="4"/>
  <c r="D61" i="4" l="1"/>
  <c r="D50" i="4" l="1"/>
  <c r="F20" i="4"/>
  <c r="F18" i="4" l="1"/>
  <c r="D18" i="4" s="1"/>
  <c r="D20" i="4"/>
</calcChain>
</file>

<file path=xl/sharedStrings.xml><?xml version="1.0" encoding="utf-8"?>
<sst xmlns="http://schemas.openxmlformats.org/spreadsheetml/2006/main" count="3289" uniqueCount="1182">
  <si>
    <t>ÀÝ¹³Ù»ÝÁ (ë.5+ë.6)</t>
  </si>
  <si>
    <t>³Û¹ ÃíáõÙ`</t>
  </si>
  <si>
    <t>í³ñã³Ï³Ý Ù³ë</t>
  </si>
  <si>
    <t>ýáÝ¹³ÛÇÝ Ù³ë</t>
  </si>
  <si>
    <t>X</t>
  </si>
  <si>
    <t>1111</t>
  </si>
  <si>
    <t>1121</t>
  </si>
  <si>
    <t>1230</t>
  </si>
  <si>
    <t>1231</t>
  </si>
  <si>
    <t>1240</t>
  </si>
  <si>
    <t>1241</t>
  </si>
  <si>
    <t>1251</t>
  </si>
  <si>
    <t>1255</t>
  </si>
  <si>
    <t>1261</t>
  </si>
  <si>
    <t>1321</t>
  </si>
  <si>
    <t>1331</t>
  </si>
  <si>
    <t>1333</t>
  </si>
  <si>
    <t>1334</t>
  </si>
  <si>
    <t>1342</t>
  </si>
  <si>
    <t>1351</t>
  </si>
  <si>
    <t>1352</t>
  </si>
  <si>
    <t>1361</t>
  </si>
  <si>
    <t>1362</t>
  </si>
  <si>
    <t>1381</t>
  </si>
  <si>
    <t>1390</t>
  </si>
  <si>
    <t>1391</t>
  </si>
  <si>
    <t>1392</t>
  </si>
  <si>
    <t>1393</t>
  </si>
  <si>
    <t>x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</si>
  <si>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</si>
  <si>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</si>
  <si>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</si>
  <si>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</si>
  <si>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</si>
  <si>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</si>
  <si>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</si>
  <si>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</si>
  <si>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</si>
  <si>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</si>
  <si>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</si>
  <si>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</si>
  <si>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</si>
  <si>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</si>
  <si>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</si>
  <si>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</si>
  <si>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</si>
  <si>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</si>
  <si>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</si>
  <si>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</si>
  <si>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</si>
  <si>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</si>
  <si>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</si>
  <si>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</si>
  <si>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</si>
  <si>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</si>
  <si>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</si>
  <si>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</si>
  <si>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</si>
  <si>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</si>
  <si>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</si>
  <si>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</si>
  <si>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</si>
  <si>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</si>
  <si>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</si>
  <si>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</si>
  <si>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</si>
  <si>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</si>
  <si>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</si>
  <si>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</si>
  <si>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</si>
  <si>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</si>
  <si>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</si>
  <si>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</si>
  <si>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</si>
  <si>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</si>
  <si>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</si>
  <si>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</si>
  <si>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</si>
  <si>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</si>
  <si>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</si>
  <si>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</si>
  <si>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</si>
  <si>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</si>
  <si>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</si>
  <si>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</si>
  <si>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</si>
  <si>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</si>
  <si>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</si>
  <si>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</si>
  <si>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</si>
  <si>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</si>
  <si>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</si>
  <si>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</si>
  <si>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</si>
  <si>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</si>
  <si>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</si>
  <si>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</si>
  <si>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</si>
  <si>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</si>
  <si>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</si>
  <si>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</si>
  <si>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</si>
  <si>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</si>
  <si>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</si>
  <si>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</si>
  <si>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</si>
  <si>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</si>
  <si>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</si>
  <si>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</si>
  <si>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</si>
  <si>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</si>
  <si>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</si>
  <si>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</si>
  <si>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</si>
  <si>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</si>
  <si>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</si>
  <si>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</si>
  <si>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</si>
  <si>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</si>
  <si>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</si>
  <si>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</si>
  <si>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</si>
  <si>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</si>
  <si>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</si>
  <si>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</si>
  <si>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</si>
  <si>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</si>
  <si>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</si>
  <si>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</si>
  <si>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</si>
  <si>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</si>
  <si>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</si>
  <si>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</si>
  <si>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</si>
  <si>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</si>
  <si>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</si>
  <si>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</si>
  <si>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</si>
  <si>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</si>
  <si>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</si>
  <si>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</si>
  <si>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</si>
  <si>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</si>
  <si>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</si>
  <si>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</si>
  <si>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</si>
  <si>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</si>
  <si>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</si>
  <si>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</si>
  <si>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</si>
  <si>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</si>
  <si>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</si>
  <si>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</si>
  <si>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</si>
  <si>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</si>
  <si>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</si>
  <si>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</si>
  <si>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</si>
  <si>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</si>
  <si>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</si>
  <si>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</si>
  <si>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</si>
  <si>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</si>
  <si>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</si>
  <si>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</si>
  <si>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</si>
  <si>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</si>
  <si>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</si>
  <si>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</si>
  <si>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</si>
  <si>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</si>
  <si>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</si>
  <si>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</si>
  <si>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</si>
  <si>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</si>
  <si>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</si>
  <si>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</si>
  <si>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</si>
  <si>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</si>
  <si>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</si>
  <si>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</si>
  <si>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</si>
  <si>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</si>
  <si>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</si>
  <si>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</si>
  <si>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</si>
  <si>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</si>
  <si>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</si>
  <si>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</si>
  <si>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որից`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</si>
  <si>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</si>
  <si>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</si>
  <si>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</si>
  <si>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</si>
  <si>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</si>
  <si>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</si>
  <si>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</si>
  <si>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</si>
  <si>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</si>
  <si>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</si>
  <si>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</si>
  <si>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</si>
  <si>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</si>
  <si>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</si>
  <si>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</si>
  <si>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</si>
  <si>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</si>
  <si>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</si>
  <si>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</si>
  <si>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</si>
  <si>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</si>
  <si>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</si>
  <si>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</si>
  <si>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</si>
  <si>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</si>
  <si>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</si>
  <si>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</si>
  <si>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</si>
  <si>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</si>
  <si>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</si>
  <si>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</si>
  <si>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</si>
  <si>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</si>
  <si>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</si>
  <si>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</si>
  <si>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</si>
  <si>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</si>
  <si>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</si>
  <si>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</si>
  <si>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</si>
  <si>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</si>
  <si>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</si>
  <si>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</si>
  <si>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</si>
  <si>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</si>
  <si>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</si>
  <si>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</si>
  <si>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</si>
  <si>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</si>
  <si>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</si>
  <si>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</si>
  <si>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</si>
  <si>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</si>
  <si>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</si>
  <si>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</si>
  <si>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</si>
  <si>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</si>
  <si>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</si>
  <si>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</si>
  <si>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</si>
  <si>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</si>
  <si>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</si>
  <si>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</si>
  <si>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</si>
  <si>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</si>
  <si>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</si>
  <si>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</si>
  <si>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</si>
  <si>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</si>
  <si>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</si>
  <si>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</si>
  <si>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</si>
  <si>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</si>
  <si>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</si>
  <si>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</si>
  <si>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</si>
  <si>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</si>
  <si>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</si>
  <si>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</si>
  <si>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</si>
  <si>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</si>
  <si>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</si>
  <si>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</si>
  <si>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</si>
  <si>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</si>
  <si>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</si>
  <si>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</si>
  <si>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</si>
  <si>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</si>
  <si>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</si>
  <si>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</si>
  <si>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</si>
  <si>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</si>
  <si>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</si>
  <si>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</si>
  <si>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</si>
  <si>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</si>
  <si>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</si>
  <si>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</si>
  <si>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</si>
  <si>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</si>
  <si>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</si>
  <si>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</si>
  <si>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</si>
  <si>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</si>
  <si>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</si>
  <si>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</si>
  <si>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</si>
  <si>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</si>
  <si>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</si>
  <si>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</si>
  <si>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</si>
  <si>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</si>
  <si>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</si>
  <si>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</si>
  <si>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</si>
  <si>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</si>
  <si>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</si>
  <si>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</si>
  <si>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</si>
  <si>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</si>
  <si>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</si>
  <si>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</si>
  <si>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</si>
  <si>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</si>
  <si>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</si>
  <si>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</si>
  <si>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</si>
  <si>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</si>
  <si>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</si>
  <si>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</si>
  <si>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</si>
  <si>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</si>
  <si>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</si>
  <si>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</si>
  <si>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</si>
  <si>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</si>
  <si>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</si>
  <si>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</si>
  <si>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</si>
  <si>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</si>
  <si>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</si>
  <si>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</si>
  <si>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</si>
  <si>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</si>
  <si>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</si>
  <si>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</si>
  <si>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</si>
  <si>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</si>
  <si>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</si>
  <si>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</si>
  <si>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</si>
  <si>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</si>
  <si>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</si>
  <si>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</si>
  <si>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</si>
  <si>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</si>
  <si>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</si>
  <si>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</si>
  <si>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</si>
  <si>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</si>
  <si>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</si>
  <si>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</si>
  <si>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</si>
  <si>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</si>
  <si>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</si>
  <si>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</si>
  <si>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</si>
  <si>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</si>
  <si>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</si>
  <si>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</si>
  <si>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</si>
  <si>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</si>
  <si>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</si>
  <si>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</si>
  <si>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</si>
  <si>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</si>
  <si>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</si>
  <si>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</si>
  <si>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</si>
  <si>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</si>
  <si>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</si>
  <si>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</si>
  <si>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</si>
  <si>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</si>
  <si>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</si>
  <si>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</si>
  <si>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</si>
  <si>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</si>
  <si>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</si>
  <si>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</si>
  <si>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</si>
  <si>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</si>
  <si>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</si>
  <si>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</si>
  <si>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</si>
  <si>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</si>
  <si>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</si>
  <si>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</si>
  <si>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</si>
  <si>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</si>
  <si>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</si>
  <si>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</si>
  <si>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</si>
  <si>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</si>
  <si>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</si>
  <si>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</si>
  <si>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</si>
  <si>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</si>
  <si>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</si>
  <si>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</si>
  <si>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</si>
  <si>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</si>
  <si>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</si>
  <si>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</si>
  <si>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</si>
  <si>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</si>
  <si>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</si>
  <si>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</si>
  <si>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</si>
  <si>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</si>
  <si>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</si>
  <si>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</si>
  <si>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</si>
  <si>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</si>
  <si>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</si>
  <si>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</si>
  <si>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</si>
  <si>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</si>
  <si>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</si>
  <si>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</si>
  <si>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</si>
  <si>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</si>
  <si>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</si>
  <si>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</si>
  <si>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</si>
  <si>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</si>
  <si>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</si>
  <si>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</si>
  <si>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</si>
  <si>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</si>
  <si>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</si>
  <si>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</si>
  <si>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</si>
  <si>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</si>
  <si>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</si>
  <si>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</si>
  <si>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</si>
  <si>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</si>
  <si>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</si>
  <si>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</si>
  <si>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</si>
  <si>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</si>
  <si>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</si>
  <si>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</si>
  <si>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</si>
  <si>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</si>
  <si>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</si>
  <si>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</si>
  <si>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</si>
  <si>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</si>
  <si>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</si>
  <si>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</si>
  <si>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</si>
  <si>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</si>
  <si>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</si>
  <si>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</si>
  <si>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</si>
  <si>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</si>
  <si>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</si>
  <si>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</si>
  <si>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</si>
  <si>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</si>
  <si>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</si>
  <si>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</si>
  <si>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</si>
  <si>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</si>
  <si>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</si>
  <si>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</si>
  <si>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</si>
  <si>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</si>
  <si>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</si>
  <si>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</si>
  <si>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</si>
  <si>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</si>
  <si>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</si>
  <si>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</si>
  <si>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</si>
  <si>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</si>
  <si>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</si>
  <si>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</si>
  <si>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</si>
  <si>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</si>
  <si>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</si>
  <si>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</si>
  <si>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</si>
  <si>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</si>
  <si>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t xml:space="preserve">Տողի NN  </t>
  </si>
  <si>
    <t xml:space="preserve">  - թողարկումից և տեղաբաշխումից մուտքեր</t>
  </si>
  <si>
    <t xml:space="preserve">  - հիմնական գումարի մարում</t>
  </si>
  <si>
    <t>պետական բյուջեից</t>
  </si>
  <si>
    <t>այլ աղբյուրներից</t>
  </si>
  <si>
    <t>ՀՀ պետական բյուջեին</t>
  </si>
  <si>
    <t>այլ աղբյուրներին</t>
  </si>
  <si>
    <t>ՀՀ պետական բյուջեից</t>
  </si>
  <si>
    <t>ՀՀ այլ համայնքների բյուջեներից</t>
  </si>
  <si>
    <t>ՀՀ այլ համայնքների բյուջեներին</t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</si>
  <si>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</si>
  <si>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</si>
  <si>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</si>
  <si>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</si>
  <si>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</si>
  <si>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</si>
  <si>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</si>
  <si>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</si>
  <si>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</si>
  <si>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</si>
  <si>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</si>
  <si>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</si>
  <si>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</si>
  <si>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8199ա</t>
  </si>
  <si>
    <t>որից` ծախսերի ֆինանսավորմանը չուղղված համայնքի բյուջեի միջոցների տարեսկզբի ազատ մնացորդի գումարը</t>
  </si>
  <si>
    <t>9121</t>
  </si>
  <si>
    <t>6121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</si>
  <si>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</si>
  <si>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</si>
  <si>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</si>
  <si>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</si>
  <si>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</si>
  <si>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</si>
  <si>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</si>
  <si>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t>(հազար դրամներով)</t>
  </si>
  <si>
    <t>Բաժին</t>
  </si>
  <si>
    <t xml:space="preserve"> - տեղական ինքնակառավրման մարմիններին (տող4545+տող4546)</t>
  </si>
  <si>
    <t xml:space="preserve"> - տեղական ինքնակառավրման մարմիններին  (տող4535+տող4536)</t>
  </si>
  <si>
    <t>Հ Հ    Տ Ա Վ Ո Ւ Շ Ի    Մ Ա Ր Զ Ի</t>
  </si>
  <si>
    <t xml:space="preserve"> -Կենցաղային և հանրային սննդի ծառայություններ</t>
  </si>
  <si>
    <r>
      <t xml:space="preserve">ՀԱՄԱՅՆՔԻ ՂԵԿԱՎԱՐ   </t>
    </r>
    <r>
      <rPr>
        <b/>
        <u/>
        <sz val="16"/>
        <rFont val="GHEA Grapalat"/>
        <family val="3"/>
      </rPr>
      <t>……………Ա․Ճաղարյան</t>
    </r>
    <r>
      <rPr>
        <b/>
        <sz val="16"/>
        <rFont val="GHEA Grapalat"/>
        <family val="3"/>
      </rPr>
      <t xml:space="preserve"> </t>
    </r>
  </si>
  <si>
    <t>- Աշխատողների աշխատավարձեր և հավելավճարներ</t>
  </si>
  <si>
    <t>- Պարգևատրումներ, դրամական խրախուսումներ և հատուկ վճարներ</t>
  </si>
  <si>
    <t>- Սոցիալական ապահովության վճարներ</t>
  </si>
  <si>
    <t>- Գործառնական և բանկային ծառայությունների ծախսեր</t>
  </si>
  <si>
    <t>- Էներգետիկ ծառայություններ</t>
  </si>
  <si>
    <t>- Կոմունալ ծառայություններ</t>
  </si>
  <si>
    <t>- Կապի ծառայություններ</t>
  </si>
  <si>
    <t>- Ապահովագրական ծախսեր</t>
  </si>
  <si>
    <t>- Գույքի և սարքավորումների վարձակալություն</t>
  </si>
  <si>
    <t>- Ներքին գործուղումներ</t>
  </si>
  <si>
    <t>4221</t>
  </si>
  <si>
    <t>- Արտասահմանյան գործուղումների գծով ծախսեր</t>
  </si>
  <si>
    <t>- Համակարգչային ծառայություններ</t>
  </si>
  <si>
    <t>- Տեղակատվական ծառայություններ</t>
  </si>
  <si>
    <t>- Ներկայացուցչական ծախսեր</t>
  </si>
  <si>
    <t>ՀԱՏՎԱԾ 6
ՀԱՄԱՅՆՔԻ ԲՅՈՒՋԵԻ ԾԱԽՍԵՐԸ ԸՍՏ ԲՅՈՒՋԵՏԱՅԻՆ
ԾԱԽՍԵՐԻ ԳՈՐԾԱՌՆԱԿԱՆ ԵՎ ՏՆՏԵՍԱԳԻՏԱԿԱՆ ԴԱՍԱԿԱՐԳՄԱՆ</t>
  </si>
  <si>
    <t>Տողի
NN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</si>
  <si>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</si>
  <si>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Տնտեսա- գիտական դասակարգ-ման հոդված</t>
  </si>
  <si>
    <t>Ընդամենը (ս.8+ս.9)</t>
  </si>
  <si>
    <t>վարչական բյուջե</t>
  </si>
  <si>
    <t>ֆոնդային բյուջե</t>
  </si>
  <si>
    <t xml:space="preserve">2000 </t>
  </si>
  <si>
    <t> X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</si>
  <si>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</si>
  <si>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</si>
  <si>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</si>
  <si>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</si>
  <si>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</si>
  <si>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</si>
  <si>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</si>
  <si>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>- Ընդհանուր բնույթի այլ ծառայություններ</t>
  </si>
  <si>
    <t>- Մասնագիտական ծառայություններ</t>
  </si>
  <si>
    <t>- Շենքերի և կառույցների ընթացիկ նորոգում և պահպանում</t>
  </si>
  <si>
    <t>- Մեքենաների և սարքավորումների ընթացիկ նորոգում և պահպանում</t>
  </si>
  <si>
    <t>- Գրասենյակային նյութեր և հագուստ</t>
  </si>
  <si>
    <t>- Գյուղատնտեսական ապրանքներ</t>
  </si>
  <si>
    <t>- Տրանսպորտային նյութեր</t>
  </si>
  <si>
    <t>- Առողջապահական և լաբորատոր նյութեր</t>
  </si>
  <si>
    <t>- Կենցաղային և հանրային սննդի նյութեր</t>
  </si>
  <si>
    <t>- Հատուկ նպատակային այլ նյութեր</t>
  </si>
  <si>
    <t>- Սուբսիդիաներ ոչ ֆինանսական պետական (hամայնքային) կազմակերպություններին</t>
  </si>
  <si>
    <t>- Այլ կապիտալ դրամաշնորհներ (տող 4544 + տող 4547 + տող 4548), այդ թվում`</t>
  </si>
  <si>
    <t>- Կրթական, մշակութային և սպորտային նպաստներ բյուջեից</t>
  </si>
  <si>
    <t>- Այլ նպաստներ բյուջեից</t>
  </si>
  <si>
    <t>- Նվիրատվություններ այլ շահույթ չհետապնդող կազմակերպություններին</t>
  </si>
  <si>
    <t>- Պարտադիր վճարներ</t>
  </si>
  <si>
    <t>- Կառավարման մարմինների գործունեության հետևանքով առաջացած վնասվածքների կամ վնասների վերականգնում</t>
  </si>
  <si>
    <t>- Այլ ծախսեր</t>
  </si>
  <si>
    <t>- Շենքերի և շինությունների կապիտալ վերանորոգում</t>
  </si>
  <si>
    <t>- Տրանսպորտային սարքավորումներ</t>
  </si>
  <si>
    <t>- Վարչական սարքավորումներ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</si>
  <si>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</si>
  <si>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</si>
  <si>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</si>
  <si>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</si>
  <si>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</si>
  <si>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</si>
  <si>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</si>
  <si>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 xml:space="preserve">2122 </t>
  </si>
  <si>
    <t>Միջազգային կազմակերպությունների միջոցով տրամադրվող տնտեսական օգնություն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</si>
  <si>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</si>
  <si>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</si>
  <si>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</si>
  <si>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</si>
  <si>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</si>
  <si>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</si>
  <si>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</si>
  <si>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</si>
  <si>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 xml:space="preserve">2140 </t>
  </si>
  <si>
    <t>Ընդհանուր բնույթի հետազոտական աշխատանք, որից`</t>
  </si>
  <si>
    <t xml:space="preserve">2141 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</si>
  <si>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</si>
  <si>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</si>
  <si>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</si>
  <si>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</si>
  <si>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</si>
  <si>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</si>
  <si>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</si>
  <si>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</si>
  <si>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</si>
  <si>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</si>
  <si>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</si>
  <si>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</si>
  <si>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</si>
  <si>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</si>
  <si>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</si>
  <si>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</si>
  <si>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</si>
  <si>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</si>
  <si>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</si>
  <si>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</si>
  <si>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</si>
  <si>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</si>
  <si>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</si>
  <si>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</si>
  <si>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</si>
  <si>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 xml:space="preserve">2220 </t>
  </si>
  <si>
    <t>Քաղաքացիական պաշտպանություն, որից`</t>
  </si>
  <si>
    <t xml:space="preserve">2221 </t>
  </si>
  <si>
    <t xml:space="preserve">2230 </t>
  </si>
  <si>
    <t>Արտաքին ռազմական օգնություն, որից`</t>
  </si>
  <si>
    <t xml:space="preserve">2231 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</si>
  <si>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</si>
  <si>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</si>
  <si>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</si>
  <si>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</si>
  <si>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</si>
  <si>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</si>
  <si>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</si>
  <si>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</si>
  <si>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</si>
  <si>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</si>
  <si>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</si>
  <si>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 xml:space="preserve">2312 </t>
  </si>
  <si>
    <t xml:space="preserve">2313 </t>
  </si>
  <si>
    <t xml:space="preserve">2320 </t>
  </si>
  <si>
    <t>Փրկարար ծառայություն, որից`</t>
  </si>
  <si>
    <t xml:space="preserve">2321 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</si>
  <si>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</si>
  <si>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</si>
  <si>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</si>
  <si>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</si>
  <si>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</si>
  <si>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 xml:space="preserve">2340 </t>
  </si>
  <si>
    <t>Դատախազություն, որից`</t>
  </si>
  <si>
    <t xml:space="preserve">2341 </t>
  </si>
  <si>
    <t xml:space="preserve">2350 </t>
  </si>
  <si>
    <t>Կալանավայրեր, որից`</t>
  </si>
  <si>
    <t xml:space="preserve">2351 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</si>
  <si>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</si>
  <si>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</si>
  <si>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</si>
  <si>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</si>
  <si>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</si>
  <si>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</si>
  <si>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</si>
  <si>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</si>
  <si>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</si>
  <si>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</si>
  <si>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</si>
  <si>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</si>
  <si>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</si>
  <si>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</si>
  <si>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</si>
  <si>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</si>
  <si>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</si>
  <si>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</si>
  <si>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</si>
  <si>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</si>
  <si>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</si>
  <si>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</si>
  <si>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 xml:space="preserve">2424 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</si>
  <si>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</si>
  <si>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</si>
  <si>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</si>
  <si>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</si>
  <si>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</si>
  <si>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</si>
  <si>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</si>
  <si>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 xml:space="preserve">2434 </t>
  </si>
  <si>
    <t xml:space="preserve">2435 </t>
  </si>
  <si>
    <t>Էլեկտրաէներգիա</t>
  </si>
  <si>
    <t xml:space="preserve">2436 </t>
  </si>
  <si>
    <t xml:space="preserve">2440 </t>
  </si>
  <si>
    <t>Լեռնաարդյունահանում, արդյունաբերություն և շինարարություն, որից`</t>
  </si>
  <si>
    <t xml:space="preserve">2441 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</si>
  <si>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</si>
  <si>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</si>
  <si>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</si>
  <si>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</si>
  <si>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</si>
  <si>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</si>
  <si>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</si>
  <si>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- Շենքերի և շինությունների կառուցում</t>
  </si>
  <si>
    <t>- Այլ մեքենաներ և սարքավորումներ</t>
  </si>
  <si>
    <t>- Գեոդեզիական քարտեզագրական ծախսեր</t>
  </si>
  <si>
    <t>- Նախագծահետազոտական ծախսեր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</si>
  <si>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</si>
  <si>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</si>
  <si>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</si>
  <si>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</si>
  <si>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</si>
  <si>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</si>
  <si>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</si>
  <si>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</si>
  <si>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</si>
  <si>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</si>
  <si>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</si>
  <si>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</si>
  <si>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</si>
  <si>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</si>
  <si>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</si>
  <si>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</si>
  <si>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</si>
  <si>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</si>
  <si>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</si>
  <si>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</si>
  <si>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</si>
  <si>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</si>
  <si>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</si>
  <si>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 xml:space="preserve">2482 </t>
  </si>
  <si>
    <t xml:space="preserve">2483 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</si>
  <si>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</si>
  <si>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</si>
  <si>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</si>
  <si>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 xml:space="preserve">2486 </t>
  </si>
  <si>
    <t xml:space="preserve">2487 </t>
  </si>
  <si>
    <t xml:space="preserve">2490 </t>
  </si>
  <si>
    <t>Տնտեսական հարաբերություններ (այլ դասերին չպատկանող), որից`</t>
  </si>
  <si>
    <t xml:space="preserve">2491 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</si>
  <si>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</si>
  <si>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</si>
  <si>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</si>
  <si>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</si>
  <si>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</si>
  <si>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 xml:space="preserve">2520 </t>
  </si>
  <si>
    <t>Կեղտաջրերի հեռացում, որից`</t>
  </si>
  <si>
    <t xml:space="preserve">2521 </t>
  </si>
  <si>
    <t xml:space="preserve">2530 </t>
  </si>
  <si>
    <t>Շրջակա միջավայրի աղտոտման դեմ պայքար, որից`</t>
  </si>
  <si>
    <t xml:space="preserve">2531 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</si>
  <si>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</si>
  <si>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</si>
  <si>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</si>
  <si>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</si>
  <si>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</si>
  <si>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</si>
  <si>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</si>
  <si>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 xml:space="preserve">2560 </t>
  </si>
  <si>
    <t>Շրջակա միջավայրի պաշտպանություն (այլ դասերին չպատկանող), որից`</t>
  </si>
  <si>
    <t xml:space="preserve">2561 </t>
  </si>
  <si>
    <t xml:space="preserve">2600 </t>
  </si>
  <si>
    <t>ԲՆԱԿԱՐԱՆԱՅԻՆ ՇԻՆԱՐԱՐՈՒԹՅՈՒՆ ԵՎ ԿՈՄՈՒՆԱԼ ԾԱՌԱՅՈՒԹՅՈՒՆ (տող 3610 + տող 3620 + տող 3630 + տող 3640 + տող 3650 + տող 3660), այդ թվում`</t>
  </si>
  <si>
    <t xml:space="preserve">2610 </t>
  </si>
  <si>
    <t>Բնակարանային շինարարություն, որից`</t>
  </si>
  <si>
    <t xml:space="preserve">2611 </t>
  </si>
  <si>
    <t xml:space="preserve">2620 </t>
  </si>
  <si>
    <t>Համայնքային զարգացում, որից`</t>
  </si>
  <si>
    <t xml:space="preserve">2621 </t>
  </si>
  <si>
    <t xml:space="preserve">2630 </t>
  </si>
  <si>
    <t>Ջրամատակարարում, որից`</t>
  </si>
  <si>
    <t xml:space="preserve">2631 </t>
  </si>
  <si>
    <t xml:space="preserve">2640 </t>
  </si>
  <si>
    <t>Փողոցների լուսավորում, որից`</t>
  </si>
  <si>
    <t xml:space="preserve">2641 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</si>
  <si>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</si>
  <si>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</si>
  <si>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</si>
  <si>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</si>
  <si>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</si>
  <si>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</si>
  <si>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</si>
  <si>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>- Ընթացիկ դրամաշնորհներ պետական և համայնքների առևտրային կազմակերպություններին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</si>
  <si>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</si>
  <si>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</si>
  <si>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</si>
  <si>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</si>
  <si>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</si>
  <si>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 xml:space="preserve">2712 </t>
  </si>
  <si>
    <t xml:space="preserve">2713 </t>
  </si>
  <si>
    <t xml:space="preserve">2720 </t>
  </si>
  <si>
    <t>Արտահիվանդանոցային ծառայություններ, որից`</t>
  </si>
  <si>
    <t xml:space="preserve">2721 </t>
  </si>
  <si>
    <t xml:space="preserve">2722 </t>
  </si>
  <si>
    <t xml:space="preserve">2723 </t>
  </si>
  <si>
    <t>Ստոմատոլոգիական ծառայություններ</t>
  </si>
  <si>
    <t xml:space="preserve">2724 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</si>
  <si>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</si>
  <si>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</si>
  <si>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</si>
  <si>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</si>
  <si>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</si>
  <si>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 xml:space="preserve">2733 </t>
  </si>
  <si>
    <t>Բժշկական, մոր և մանկան կենտրոնների ծառայություններ</t>
  </si>
  <si>
    <t xml:space="preserve">2734 </t>
  </si>
  <si>
    <t xml:space="preserve">2740 </t>
  </si>
  <si>
    <t>Հանրային առողջապահական ծառայություններ, որից`</t>
  </si>
  <si>
    <t xml:space="preserve">2741 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</si>
  <si>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</si>
  <si>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</si>
  <si>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</si>
  <si>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</si>
  <si>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</si>
  <si>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</si>
  <si>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</si>
  <si>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 xml:space="preserve">2762 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</si>
  <si>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</si>
  <si>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</si>
  <si>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</si>
  <si>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</si>
  <si>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</si>
  <si>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 xml:space="preserve">2820 </t>
  </si>
  <si>
    <t>Մշակութային ծառայություններ, որից`</t>
  </si>
  <si>
    <t xml:space="preserve">2821 </t>
  </si>
  <si>
    <t xml:space="preserve">2822 </t>
  </si>
  <si>
    <t>- Ընթացիկ դրամաշնորհներ պետական և համայնքների ոչ առևտրային կազմակերպություններին</t>
  </si>
  <si>
    <t xml:space="preserve">2823 </t>
  </si>
  <si>
    <t xml:space="preserve">2824 </t>
  </si>
  <si>
    <t>- Կապիտալ դրամաշնորհներ պետական և համայնքների ոչ առևտրային կազմակերպություններին</t>
  </si>
  <si>
    <t>- Կապիտալ դրամաշնորհներ պետական և համայնքների առևտրային կազմակերպություններին</t>
  </si>
  <si>
    <t xml:space="preserve">2825 </t>
  </si>
  <si>
    <t xml:space="preserve">2826 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</si>
  <si>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</si>
  <si>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</si>
  <si>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</si>
  <si>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</si>
  <si>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</si>
  <si>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 xml:space="preserve">2832 </t>
  </si>
  <si>
    <t xml:space="preserve">2833 </t>
  </si>
  <si>
    <t xml:space="preserve">2840 </t>
  </si>
  <si>
    <t>Կրոնական և հասարակական այլ ծառայություններ, որից`</t>
  </si>
  <si>
    <t xml:space="preserve">2841 </t>
  </si>
  <si>
    <t xml:space="preserve">2842 </t>
  </si>
  <si>
    <t xml:space="preserve">2843 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</si>
  <si>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</si>
  <si>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</si>
  <si>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</si>
  <si>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 xml:space="preserve">2860 </t>
  </si>
  <si>
    <t>Հանգիստ, մշակույթ և կրոն (այլ դասերին չպատկանող), որից`</t>
  </si>
  <si>
    <t xml:space="preserve">2861 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</si>
  <si>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</si>
  <si>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</si>
  <si>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</si>
  <si>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</si>
  <si>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</si>
  <si>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</si>
  <si>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</si>
  <si>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</si>
  <si>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</si>
  <si>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</si>
  <si>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</si>
  <si>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 xml:space="preserve">2922 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</si>
  <si>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</si>
  <si>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</si>
  <si>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</si>
  <si>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 xml:space="preserve">2932 </t>
  </si>
  <si>
    <t xml:space="preserve">2940 </t>
  </si>
  <si>
    <t>Բարձրագույն կրթություն, որից`</t>
  </si>
  <si>
    <t xml:space="preserve">2941 </t>
  </si>
  <si>
    <t xml:space="preserve">2942 </t>
  </si>
  <si>
    <t xml:space="preserve">2950 </t>
  </si>
  <si>
    <t>Ըստ մակարդակների չդասակարգվող կրթություն, որից`</t>
  </si>
  <si>
    <t xml:space="preserve">2951 </t>
  </si>
  <si>
    <t xml:space="preserve">2952 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</si>
  <si>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</si>
  <si>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</si>
  <si>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</si>
  <si>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</si>
  <si>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</si>
  <si>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</si>
  <si>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</si>
  <si>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 xml:space="preserve">2980 </t>
  </si>
  <si>
    <t>Կրթություն (այլ դասերին չպատկանող), որից`</t>
  </si>
  <si>
    <t xml:space="preserve">2981 </t>
  </si>
  <si>
    <t xml:space="preserve">3000 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</si>
  <si>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</si>
  <si>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</si>
  <si>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</si>
  <si>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</si>
  <si>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 xml:space="preserve">3012 </t>
  </si>
  <si>
    <t xml:space="preserve">3020 </t>
  </si>
  <si>
    <t>Ծերություն, որից`</t>
  </si>
  <si>
    <t xml:space="preserve">3021 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</si>
  <si>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</si>
  <si>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</si>
  <si>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</si>
  <si>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</si>
  <si>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</si>
  <si>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</si>
  <si>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</si>
  <si>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 xml:space="preserve">3050 </t>
  </si>
  <si>
    <t>Գործազրկություն, որից`</t>
  </si>
  <si>
    <t xml:space="preserve">3051 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</si>
  <si>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</si>
  <si>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</si>
  <si>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</si>
  <si>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</si>
  <si>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</si>
  <si>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</si>
  <si>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</si>
  <si>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</si>
  <si>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</si>
  <si>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</si>
  <si>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</si>
  <si>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</si>
  <si>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</si>
  <si>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</si>
  <si>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</si>
  <si>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 xml:space="preserve">3092 </t>
  </si>
  <si>
    <t xml:space="preserve">3100 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</si>
  <si>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</si>
  <si>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</si>
  <si>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</si>
  <si>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</si>
  <si>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- Պահուստային միջոցներ</t>
  </si>
  <si>
    <t>ԻՋԵՎԱՆ  ՀԱՄԱՅՆՔԻ</t>
  </si>
  <si>
    <r>
      <t xml:space="preserve">Հաստատված է    </t>
    </r>
    <r>
      <rPr>
        <b/>
        <u/>
        <sz val="14"/>
        <color theme="1"/>
        <rFont val="GHEA Grapalat"/>
        <family val="3"/>
      </rPr>
      <t>ԻՋԵՎԱՆ</t>
    </r>
    <r>
      <rPr>
        <b/>
        <sz val="14"/>
        <color theme="1"/>
        <rFont val="GHEA Grapalat"/>
        <family val="3"/>
      </rPr>
      <t xml:space="preserve"> համայնքի ավագանու</t>
    </r>
  </si>
  <si>
    <t>ՀՈՒՆՎԱՐ - 2023 Թ.</t>
  </si>
  <si>
    <t>- Ka</t>
  </si>
  <si>
    <t>փողոցների պահպանում ու շահագործում</t>
  </si>
  <si>
    <t>xx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</si>
  <si>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</si>
  <si>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`</t>
  </si>
  <si>
    <t>2 0 2   Թ Վ Ա Կ Ա Ն Ի    Բ Յ ՈՒ Ջ Ե</t>
  </si>
  <si>
    <t>2 0 24թվականի ---------- -ի</t>
  </si>
  <si>
    <t xml:space="preserve">թիվ-- նիստի թիվ --Ն որոշմամբ </t>
  </si>
  <si>
    <t>îáÕÇ NN</t>
  </si>
  <si>
    <t>ºÏ³Ùï³ï»ë³ÏÝ»ñÁ</t>
  </si>
  <si>
    <t>1000</t>
  </si>
  <si>
    <t>ÀÜ¸²ØºÜÀ ºÎ²ØàôîÜºð</t>
  </si>
  <si>
    <t>1100</t>
  </si>
  <si>
    <t>1. Ð²ðÎºð ºì îàôðøºð     (ïáÕ 1110 + ïáÕ 1120 + ïáÕ 1130 +ïáÕ1140+ ïáÕ 1150 ) ,                   ³Û¹ ÃíáõÙ`</t>
  </si>
  <si>
    <t>1110</t>
  </si>
  <si>
    <t>1.1 ¶áõÛù³ÛÇÝ Ñ³ñÏ»ñ ³Ýß³ñÅ ·áõÛùÇó (ïáÕ 1111 + ïáÕ 1112+ïáÕ1113),                                            ³Û¹ ÃíáõÙ`</t>
  </si>
  <si>
    <t>¶áõÛù³Ñ³ñÏ  Ñ³Ù³ÛÝùÝ»ñÇ í³ñã³Ï³Ý ï³ñ³ÍùÝ»ñáõÙ ·ïÝíáÕ ß»Ýù»ñÇ ¨ ßÇÝáõÃÛáõÝÝ»ñÇ Ñ³Ù³ñ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</si>
  <si>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</si>
  <si>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</si>
  <si>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</si>
  <si>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</si>
  <si>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</si>
  <si>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</si>
  <si>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</si>
  <si>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</si>
  <si>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</si>
  <si>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</si>
  <si>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</si>
  <si>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</si>
  <si>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</si>
  <si>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</si>
  <si>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</si>
  <si>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</si>
  <si>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</si>
  <si>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</si>
  <si>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</si>
  <si>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</si>
  <si>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</si>
  <si>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</si>
  <si>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</si>
  <si>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</si>
  <si>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</si>
  <si>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</si>
  <si>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</si>
  <si>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</si>
  <si>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</si>
  <si>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</si>
  <si>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</si>
  <si>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</si>
  <si>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</si>
  <si>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</si>
  <si>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</si>
  <si>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</si>
  <si>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</si>
  <si>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</si>
  <si>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</si>
  <si>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</si>
  <si>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</si>
  <si>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</si>
  <si>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</si>
  <si>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 xml:space="preserve">²ÛÉ ï»Õ³Ï³Ý ïáõñù»ñ_x000D_
</t>
  </si>
  <si>
    <t>1140</t>
  </si>
  <si>
    <t>1.4 Ð³Ù³ÛÝùÇ µÛáõç» í×³ñíáÕ å»ï³Ï³Ý ïáõñù»ñ  (ïáÕ 1141 + ïáÕ 1142), ³Û¹ ÃíáõÙ`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</si>
  <si>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</si>
  <si>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</si>
  <si>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</si>
  <si>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</si>
  <si>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</si>
  <si>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            (ïáÕ 1210 + ïáÕ 1220 + ïáÕ 1230 + ïáÕ 1240 + ïáÕ 1250 + ïáÕ 1260),                               ³Û¹ ÃíáõÙ`</t>
  </si>
  <si>
    <t>2.3 ÀÝÃ³óÇÏ ³ñï³ùÇÝ å³ßïáÝ³Ï³Ý ¹ñ³Ù³ßÝáñÑÝ»ñ`  ëï³óí³Í ÙÇç³½·³ÛÇÝ Ï³½Ù³Ï»ñåáõÃÛáõÝÝ»ñÇó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</si>
  <si>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</si>
  <si>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2.4 Î³åÇï³É ³ñï³ùÇÝ å³ßïáÝ³Ï³Ý ¹ñ³Ù³ßÝáñÑÝ»ñ`  ëï³óí³Í ÙÇç³½·³ÛÇÝ Ï³½Ù³Ï»ñåáõÃÛáõÝÝ»ñÇó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</si>
  <si>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</si>
  <si>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</si>
  <si>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</si>
  <si>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ä»ï³Ï³Ý µÛáõç»Çó ýÇÝ³Ýë³Ï³Ý Ñ³Ù³Ñ³ñÃ»óÙ³Ý ëÏ½µáõÝùáí ïñ³Ù³¹ñíáÕ ¹áï³óÇ³Ý»ñ</t>
  </si>
  <si>
    <t>ä»ï³Ï³Ý µÛáõç»Çó ïñ³Ù³¹ñíáÕ ajlÝå³ï³Ï³ÛÇÝ Ñ³ïÏ³óáõÙÝ»ñ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</si>
  <si>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</si>
  <si>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</si>
  <si>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         ³Û¹ ÃíáõÙ`</t>
  </si>
  <si>
    <t>ä»ï³Ï³Ý µÛáõç»Çó Ï³åÇï³É Í³Ëë»ñÇ ýÇÝ³Ýë³íáñÙ³Ý Ýå³ï³Ï³ÛÇÝ Ñ³ïÏ³óáõÙÝ»ñ (ëáõµí»ÝóÇ³Ý»ñ)</t>
  </si>
  <si>
    <t>1300</t>
  </si>
  <si>
    <t>3. ²ÚÈ ºÎ²ØàôîÜºð                                   (ïáÕ 1310 + ïáÕ 1320 + ïáÕ 1330 + ïáÕ 1340 + ïáÕ 1350 + ïáÕ 1360 + ïáÕ 1370 + ïáÕ 1380 + ïáÕ 1390),                                                        ³Û¹ ÃíáõÙ`</t>
  </si>
  <si>
    <t>1320</t>
  </si>
  <si>
    <t>3.2 Þ³Ñ³µ³ÅÇÝÝ»ñ,                                         ³Û¹ ÃíáõÙ`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</si>
  <si>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</si>
  <si>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</si>
  <si>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</si>
  <si>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Ð³Ù³ÛÝùÇ ë»÷³Ï³ÝáõÃÛáõÝ Ñ³Ù³ñíáÕ ÑáÕ»ñÇ í³ñÓ³í×³ñÝ»ñ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</si>
  <si>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</si>
  <si>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</si>
  <si>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</si>
  <si>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</si>
  <si>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</si>
  <si>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1350</t>
  </si>
  <si>
    <t>3.5 ì³ñã³Ï³Ý ·³ÝÓáõÙÝ»ñ (ïáÕ 1351 + ïáÕ 1352+ïáÕ 1353),                                                        ³Û¹ ÃíáõÙ`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</si>
  <si>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</si>
  <si>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</si>
  <si>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</si>
  <si>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</si>
  <si>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</si>
  <si>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</si>
  <si>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</si>
  <si>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</si>
  <si>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</si>
  <si>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</si>
  <si>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</si>
  <si>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</si>
  <si>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</si>
  <si>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</si>
  <si>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</si>
  <si>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</si>
  <si>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</si>
  <si>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</si>
  <si>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</si>
  <si>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</si>
  <si>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</si>
  <si>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</si>
  <si>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</si>
  <si>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</si>
  <si>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</si>
  <si>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</si>
  <si>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</si>
  <si>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</si>
  <si>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</si>
  <si>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</si>
  <si>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</si>
  <si>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</si>
  <si>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</si>
  <si>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</si>
  <si>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
³Û¹ ÃíáõÙ`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</si>
  <si>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</si>
  <si>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</si>
  <si>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</si>
  <si>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                                ³Û¹ ÃíáõÙ`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</si>
  <si>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</si>
  <si>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</si>
  <si>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                                  ³Û¹ ÃíáõÙ`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</si>
  <si>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</si>
  <si>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3.9 ²ÛÉ »Ï³ÙáõïÝ»ñ                    (ïáÕ 1391 + ïáÕ 1392 + ïáÕ 1393),                                  ³Û¹ ÃíáõÙ`</t>
  </si>
  <si>
    <t>Ð³Ù³ÛÝùÇ ·áõÛùÇÝ å³ï×³é³Í íÝ³ëÝ»ñÇ ÷áËÑ³ïáõóáõÙÇó Ùáõïù»ñ</t>
  </si>
  <si>
    <t>ì³ñã³Ï³Ý µÛáõç»Ç å³Ñáõëï³ÛÇÝ ýáÝ¹Çó ýáÝ¹³ÛÇÝ µÛáõç» Ï³ï³ñíáÕ Ñ³ïÏ³óáõÙÝ»ñÇó Ùáõïù»ñ</t>
  </si>
  <si>
    <t>úñ»Ýùáí ¨ Çñ³í³Ï³Ý ³ÛÉ ³Ïï»ñáí ë³ÑÙ³Ýí³Í` Ñ³Ù³ÛÝùÇ µÛáõç»Ç Ùáõïù³·ñÙ³Ý »ÝÃ³Ï³ ³ÛÉ »Ï³ÙáõïÝ»ñ</t>
  </si>
  <si>
    <t>Ðá¹í³ÍÇ NN</t>
  </si>
  <si>
    <t xml:space="preserve">2024 թվական </t>
  </si>
  <si>
    <t>ÀÝ¹³Ù»ÝÁ</t>
  </si>
  <si>
    <t/>
  </si>
  <si>
    <t>7100</t>
  </si>
  <si>
    <t>7131</t>
  </si>
  <si>
    <t>7136</t>
  </si>
  <si>
    <t>7145</t>
  </si>
  <si>
    <t>7146</t>
  </si>
  <si>
    <t>7300</t>
  </si>
  <si>
    <t>7321</t>
  </si>
  <si>
    <t>7322</t>
  </si>
  <si>
    <t>7331</t>
  </si>
  <si>
    <t>7332</t>
  </si>
  <si>
    <t>7400</t>
  </si>
  <si>
    <t>7412</t>
  </si>
  <si>
    <t>7415</t>
  </si>
  <si>
    <t>7421</t>
  </si>
  <si>
    <t>7422</t>
  </si>
  <si>
    <t>7431</t>
  </si>
  <si>
    <t>7441</t>
  </si>
  <si>
    <t>7442</t>
  </si>
  <si>
    <t>7451</t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</si>
  <si>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</si>
  <si>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rPr>
        <b/>
        <u/>
        <sz val="12"/>
        <rFont val="Arial LatArm"/>
        <family val="2"/>
      </rPr>
      <t xml:space="preserve"> Իջևան  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</si>
  <si>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r>
      <t xml:space="preserve">ԸՆԴԱՄԵՆԸ ԾԱԽՍԵՐ </t>
    </r>
    <r>
      <rPr>
        <b/>
        <sz val="9"/>
        <rFont val="Arial LatArm"/>
        <family val="2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</si>
  <si>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Arial LatArm"/>
        <family val="2"/>
      </rPr>
      <t xml:space="preserve">(տող2110+տող2120+տող2130+տող2140+տող2150+տող2160+տող2170+տող2180)                                                                                        </t>
    </r>
  </si>
  <si>
    <r>
      <t xml:space="preserve">ՊԱՇՏՊԱՆՈՒԹՅՈՒՆ </t>
    </r>
    <r>
      <rPr>
        <b/>
        <sz val="9"/>
        <rFont val="Arial LatArm"/>
        <family val="2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</si>
  <si>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Arial LatArm"/>
        <family val="2"/>
      </rPr>
      <t>(տող2310+տող2320+տող2330+տող2340+տող2350+տող2360+տող2370)</t>
    </r>
  </si>
  <si>
    <r>
      <t>ՏՆՏԵՍԱԿԱՆ ՀԱՐԱԲԵՐՈՒԹՅՈՒՆՆԵՐ (</t>
    </r>
    <r>
      <rPr>
        <b/>
        <sz val="9"/>
        <rFont val="Arial LatArm"/>
        <family val="2"/>
      </rPr>
      <t>տող2410+տող2420+տող2430+տող2440+տող2450+տող2460+տող2470+տող2480+տող2490)</t>
    </r>
  </si>
  <si>
    <r>
      <t xml:space="preserve">ՇՐՋԱԿԱ ՄԻՋԱՎԱՅՐԻ ՊԱՇՏՊԱՆՈՒԹՅՈՒՆ </t>
    </r>
    <r>
      <rPr>
        <b/>
        <sz val="9"/>
        <rFont val="Arial LatArm"/>
        <family val="2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</si>
  <si>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b/>
        <sz val="9"/>
        <rFont val="Arial LatArm"/>
        <family val="2"/>
      </rPr>
      <t>(տող3610+տող3620+տող3630+տող3640+տող3650+տող3660)</t>
    </r>
  </si>
  <si>
    <r>
      <t xml:space="preserve">ԿՐԹՈՒԹՅՈՒՆ </t>
    </r>
    <r>
      <rPr>
        <b/>
        <sz val="9"/>
        <rFont val="Arial LatArm"/>
        <family val="2"/>
      </rPr>
      <t>(տող2910+տող2920+տող2930+տող2940+տող2950+տող2960+տող2970+տող2980)</t>
    </r>
  </si>
  <si>
    <r>
      <t xml:space="preserve">ՍՈՑԻԱԼԱԿԱՆ ՊԱՇՏՊԱՆՈՒԹՅՈՒՆ </t>
    </r>
    <r>
      <rPr>
        <b/>
        <sz val="9"/>
        <rFont val="Arial LatArm"/>
        <family val="2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</si>
  <si>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 (</t>
    </r>
    <r>
      <rPr>
        <b/>
        <sz val="9"/>
        <rFont val="Arial LatArm"/>
        <family val="2"/>
      </rPr>
      <t>տող3110)</t>
    </r>
  </si>
  <si>
    <r>
      <rPr>
        <b/>
        <u/>
        <sz val="14"/>
        <rFont val="Arial LatArm"/>
        <family val="2"/>
      </rPr>
      <t xml:space="preserve">Իջևան  </t>
    </r>
    <r>
      <rPr>
        <b/>
        <sz val="14"/>
        <rFont val="Arial LatArm"/>
        <family val="2"/>
      </rPr>
      <t>Ð²Ø²ÚÜøÆ  ´ÚàôæºÆ  Ì²ÊêºðÀ`  Àêî  ´Úàôæºî²ÚÆÜ Ì²ÊêºðÆ îÜîºê²¶Æî²Î²Ü ¸²ê²Î²ð¶Ø²Ü</t>
    </r>
  </si>
  <si>
    <r>
      <t xml:space="preserve">             ԸՆԴԱՄԵՆԸ    ԾԱԽՍԵՐ                                        </t>
    </r>
    <r>
      <rPr>
        <sz val="10"/>
        <rFont val="Arial LatArm"/>
        <family val="2"/>
      </rPr>
      <t xml:space="preserve">     (տող4050+տող5000+տող 6000)</t>
    </r>
  </si>
  <si>
    <r>
      <t xml:space="preserve">Ա.   ԸՆԹԱՑԻԿ  ԾԱԽՍԵՐ՝ </t>
    </r>
    <r>
      <rPr>
        <sz val="10"/>
        <rFont val="Arial LatArm"/>
        <family val="2"/>
      </rPr>
      <t xml:space="preserve">(տող4100+տող4200+տող4300+տող4400+տող4500+տող4600+տող4700)   </t>
    </r>
    <r>
      <rPr>
        <b/>
        <sz val="10"/>
        <rFont val="Arial LatArm"/>
        <family val="2"/>
      </rPr>
      <t xml:space="preserve">                                                                                                                    </t>
    </r>
  </si>
  <si>
    <r>
      <t xml:space="preserve">1.1. ԱՇԽԱՏԱՆՔԻ ՎԱՐՁԱՏՐՈՒԹՅՈՒՆ </t>
    </r>
    <r>
      <rPr>
        <sz val="10"/>
        <rFont val="Arial LatArm"/>
        <family val="2"/>
      </rPr>
      <t xml:space="preserve">(տող4110+տող4120+տող4130)    </t>
    </r>
    <r>
      <rPr>
        <b/>
        <sz val="10"/>
        <rFont val="Arial LatArm"/>
        <family val="2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</si>
  <si>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Arial LatArm"/>
        <family val="2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</si>
  <si>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Arial LatArm"/>
        <family val="2"/>
      </rPr>
      <t>(տող4121)</t>
    </r>
  </si>
  <si>
    <r>
      <t xml:space="preserve">ՓԱՍՏԱՑԻ ՍՈՑԻԱԼԱԿԱՆ ԱՊԱՀՈՎՈՒԹՅԱՆ ՎՃԱՐՆԵՐ </t>
    </r>
    <r>
      <rPr>
        <i/>
        <sz val="10"/>
        <rFont val="Arial LatArm"/>
        <family val="2"/>
      </rPr>
      <t>(տող4131)</t>
    </r>
  </si>
  <si>
    <r>
      <t xml:space="preserve">1.2. ԾԱՌԱՅՈՒԹՅՈՒՆՆԵՐԻ ԵՎ ԱՊՐԱՆՔՆԵՐԻ ՁԵՌՔ ԲԵՐՈՒՄ </t>
    </r>
    <r>
      <rPr>
        <sz val="10"/>
        <rFont val="Arial LatArm"/>
        <family val="2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</si>
  <si>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Arial LatArm"/>
        <family val="2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</si>
  <si>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Arial LatArm"/>
        <family val="2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</si>
  <si>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Arial LatArm"/>
        <family val="2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</si>
  <si>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Arial LatArm"/>
        <family val="2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</si>
  <si>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Arial LatArm"/>
        <family val="2"/>
      </rPr>
      <t xml:space="preserve"> (տող4251+տող4252)</t>
    </r>
  </si>
  <si>
    <r>
      <t xml:space="preserve"> ՆՅՈՒԹԵՐ </t>
    </r>
    <r>
      <rPr>
        <i/>
        <sz val="10"/>
        <rFont val="Arial LatArm"/>
        <family val="2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</si>
  <si>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Arial LatArm"/>
        <family val="2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</si>
  <si>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Arial LatArm"/>
        <family val="2"/>
      </rPr>
      <t>(տող4311+տող4312)</t>
    </r>
  </si>
  <si>
    <r>
      <t xml:space="preserve">ԱՐՏԱՔԻՆ ՏՈԿՈՍԱՎՃԱՐՆԵՐ </t>
    </r>
    <r>
      <rPr>
        <i/>
        <sz val="10"/>
        <color indexed="8"/>
        <rFont val="Arial LatArm"/>
        <family val="2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</si>
  <si>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Arial LatArm"/>
        <family val="2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</si>
  <si>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Arial LatArm"/>
        <family val="2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</si>
  <si>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Arial LatArm"/>
        <family val="2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</si>
  <si>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Arial LatArm"/>
        <family val="2"/>
      </rPr>
      <t>(տող4421+տող4422)</t>
    </r>
  </si>
  <si>
    <r>
      <t xml:space="preserve">1.5. ԴՐԱՄԱՇՆՈՐՀՆԵՐ </t>
    </r>
    <r>
      <rPr>
        <sz val="10"/>
        <color indexed="8"/>
        <rFont val="Arial LatArm"/>
        <family val="2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</si>
  <si>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Arial LatArm"/>
        <family val="2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</si>
  <si>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Arial LatArm"/>
        <family val="2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</si>
  <si>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Arial LatArm"/>
        <family val="2"/>
      </rPr>
      <t>(տող4531+տող4532+տող4533)</t>
    </r>
  </si>
  <si>
    <r>
      <t xml:space="preserve"> - Այլ ընթացիկ դրամաշնորհներ</t>
    </r>
    <r>
      <rPr>
        <sz val="10"/>
        <rFont val="Arial LatArm"/>
        <family val="2"/>
      </rPr>
      <t>(տող4534+տող4537+տող4538)</t>
    </r>
  </si>
  <si>
    <r>
      <t>ԿԱՊԻՏԱԼ ԴՐԱՄԱՇՆՈՐՀՆԵՐ ՊԵՏԱԿԱՆ ՀԱՏՎԱԾԻ ԱՅԼ ՄԱԿԱՐԴԱԿՆԵՐԻՆ</t>
    </r>
    <r>
      <rPr>
        <i/>
        <sz val="10"/>
        <color indexed="8"/>
        <rFont val="Arial LatArm"/>
        <family val="2"/>
      </rPr>
      <t xml:space="preserve"> (տող4541+տող4542+տող4543)</t>
    </r>
  </si>
  <si>
    <r>
      <t xml:space="preserve"> -Այլ կապիտալ դրամաշնորհներ   </t>
    </r>
    <r>
      <rPr>
        <sz val="10"/>
        <rFont val="Arial LatArm"/>
        <family val="2"/>
      </rPr>
      <t>(տող 4544+տող 4547 +տող 4548)</t>
    </r>
  </si>
  <si>
    <r>
      <t xml:space="preserve">1.6. ՍՈՑԻԱԼԱԿԱՆ ՆՊԱՍՏՆԵՐ ԵՎ ԿԵՆՍԱԹՈՇԱԿՆԵՐ </t>
    </r>
    <r>
      <rPr>
        <i/>
        <sz val="10"/>
        <color indexed="8"/>
        <rFont val="Arial LatArm"/>
        <family val="2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</si>
  <si>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Arial LatArm"/>
        <family val="2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</si>
  <si>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Arial LatArm"/>
        <family val="2"/>
      </rPr>
      <t xml:space="preserve">(տող4641) </t>
    </r>
  </si>
  <si>
    <r>
      <t xml:space="preserve">1.7. ԱՅԼ ԾԱԽՍԵՐ </t>
    </r>
    <r>
      <rPr>
        <i/>
        <sz val="10"/>
        <rFont val="Arial LatArm"/>
        <family val="2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</si>
  <si>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Arial LatArm"/>
        <family val="2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</si>
  <si>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Arial LatArm"/>
        <family val="2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</si>
  <si>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Arial LatArm"/>
        <family val="2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</si>
  <si>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Arial LatArm"/>
        <family val="2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</si>
  <si>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Arial LatArm"/>
        <family val="2"/>
      </rPr>
      <t>(տող4751)</t>
    </r>
  </si>
  <si>
    <r>
      <t xml:space="preserve"> ԱՅԼ ԾԱԽՍԵՐ </t>
    </r>
    <r>
      <rPr>
        <i/>
        <sz val="10"/>
        <color indexed="8"/>
        <rFont val="Arial LatArm"/>
        <family val="2"/>
      </rPr>
      <t>(տող4761)</t>
    </r>
  </si>
  <si>
    <r>
      <t>ՊԱՀՈՒՍՏԱՅԻՆ ՄԻՋՈՑՆԵՐ</t>
    </r>
    <r>
      <rPr>
        <i/>
        <sz val="10"/>
        <color indexed="8"/>
        <rFont val="Arial LatArm"/>
        <family val="2"/>
      </rPr>
      <t xml:space="preserve"> (տող4771)</t>
    </r>
  </si>
  <si>
    <r>
      <t xml:space="preserve">Բ. ՈՉ ՖԻՆԱՆՍԱԿԱՆ ԱԿՏԻՎՆԵՐԻ ԳԾՈՎ ԾԱԽՍԵՐ                     </t>
    </r>
    <r>
      <rPr>
        <sz val="10"/>
        <color indexed="8"/>
        <rFont val="Arial LatArm"/>
        <family val="2"/>
      </rPr>
      <t>(տող5100+տող5200+տող5300+տող5400)</t>
    </r>
  </si>
  <si>
    <r>
      <t xml:space="preserve">1.1. ՀԻՄՆԱԿԱՆ ՄԻՋՈՑՆԵՐ                                 </t>
    </r>
    <r>
      <rPr>
        <sz val="10"/>
        <color indexed="8"/>
        <rFont val="Arial LatArm"/>
        <family val="2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</si>
  <si>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Arial LatArm"/>
        <family val="2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</si>
  <si>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Arial LatArm"/>
        <family val="2"/>
      </rPr>
      <t xml:space="preserve">  (տող5121+ տող5122+տող5123)</t>
    </r>
  </si>
  <si>
    <r>
      <t xml:space="preserve"> ԱՅԼ ՀԻՄՆԱԿԱՆ ՄԻՋՈՑՆԵՐ </t>
    </r>
    <r>
      <rPr>
        <i/>
        <sz val="10"/>
        <color indexed="8"/>
        <rFont val="Arial LatArm"/>
        <family val="2"/>
      </rPr>
      <t>(տող 5131+տող 5132+տող 5133+ տող5134)</t>
    </r>
  </si>
  <si>
    <r>
      <t xml:space="preserve">1.2. ՊԱՇԱՐՆԵՐ </t>
    </r>
    <r>
      <rPr>
        <i/>
        <sz val="10"/>
        <color indexed="8"/>
        <rFont val="Arial LatArm"/>
        <family val="2"/>
      </rPr>
      <t>(տող5211+տող5221+տող5231+տող5241)</t>
    </r>
  </si>
  <si>
    <r>
      <t>1.3. ԲԱՐՁՐԱՐԺԵՔ ԱԿՏԻՎՆԵՐ</t>
    </r>
    <r>
      <rPr>
        <i/>
        <sz val="10"/>
        <color indexed="8"/>
        <rFont val="Arial LatArm"/>
        <family val="2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</si>
  <si>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Arial LatArm"/>
        <family val="2"/>
      </rPr>
      <t>(տող 5411+տող 5421+տող 5431+տող5441)</t>
    </r>
  </si>
  <si>
    <r>
      <t xml:space="preserve"> Գ. ՈՉ ՖԻՆԱՆՍԱԿԱՆ ԱԿՏԻՎՆԵՐԻ ԻՐԱՑՈՒՄԻՑ ՄՈՒՏՔԵՐ </t>
    </r>
    <r>
      <rPr>
        <sz val="10"/>
        <rFont val="Arial LatArm"/>
        <family val="2"/>
      </rPr>
      <t>(տող6100+տող6200+տող6300+տող6400)</t>
    </r>
  </si>
  <si>
    <r>
      <t xml:space="preserve">1.1. ՀԻՄՆԱԿԱՆ ՄԻՋՈՑՆԵՐԻ ԻՐԱՑՈՒՄԻՑ ՄՈՒՏՔԵՐ </t>
    </r>
    <r>
      <rPr>
        <sz val="10"/>
        <rFont val="Arial LatArm"/>
        <family val="2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</si>
  <si>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Arial LatArm"/>
        <family val="2"/>
      </rPr>
      <t>(տող6210+տող6220)</t>
    </r>
  </si>
  <si>
    <r>
      <t xml:space="preserve">ԱՅԼ ՊԱՇԱՐՆԵՐԻ ԻՐԱՑՈՒՄԻՑ ՄՈՒՏՔԵՐ </t>
    </r>
    <r>
      <rPr>
        <i/>
        <sz val="10"/>
        <rFont val="Arial LatArm"/>
        <family val="2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</si>
  <si>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Arial LatArm"/>
        <family val="2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</si>
  <si>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Arial LatArm"/>
        <family val="2"/>
      </rPr>
      <t>(տող6410+տող6420+տող6430+տող6440)</t>
    </r>
  </si>
  <si>
    <r>
      <rPr>
        <b/>
        <u/>
        <sz val="12"/>
        <rFont val="Arial LatArm"/>
        <family val="2"/>
      </rPr>
      <t xml:space="preserve"> Իջևան </t>
    </r>
    <r>
      <rPr>
        <b/>
        <sz val="12"/>
        <rFont val="Arial LatArm"/>
        <family val="2"/>
      </rPr>
      <t>Ð²Ø²ÚÜøÆ  ´ÚàôæºÆ  ØÆæàòÜºðÆ  î²ðºìºðæÆ Ð²ìºÈàôð¸À  Î²Ø  ¸ºüÆòÆîÀ  (ä²Î²êàôð¸À)</t>
    </r>
  </si>
  <si>
    <r>
      <rPr>
        <b/>
        <u/>
        <sz val="14"/>
        <rFont val="Arial LatArm"/>
        <family val="2"/>
      </rPr>
      <t xml:space="preserve"> Իջևան  </t>
    </r>
    <r>
      <rPr>
        <b/>
        <sz val="14"/>
        <rFont val="Arial LatArm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</si>
  <si>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r>
      <t xml:space="preserve">                         ԸՆԴԱՄԵՆԸ`                                                 </t>
    </r>
    <r>
      <rPr>
        <sz val="9"/>
        <rFont val="Arial LatArm"/>
        <family val="2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</si>
  <si>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Arial LatArm"/>
        <family val="2"/>
      </rPr>
      <t xml:space="preserve"> (տող 8110+տող 8160), (տող 8010 - տող 8200) </t>
    </r>
  </si>
  <si>
    <r>
      <t xml:space="preserve">1. ՓՈԽԱՌՈՒ ՄԻՋՈՑՆԵՐ                           </t>
    </r>
    <r>
      <rPr>
        <i/>
        <sz val="9"/>
        <rFont val="Arial LatArm"/>
        <family val="2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</si>
  <si>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Arial LatArm"/>
        <family val="2"/>
      </rPr>
      <t xml:space="preserve"> (տող 8112+ տող 8113)</t>
    </r>
  </si>
  <si>
    <r>
      <t xml:space="preserve">1.2. Վարկեր և փոխատվություններ (ստացում և մարում)   </t>
    </r>
    <r>
      <rPr>
        <sz val="9"/>
        <rFont val="Arial LatArm"/>
        <family val="2"/>
      </rPr>
      <t>(տող 8121+տող8140)</t>
    </r>
    <r>
      <rPr>
        <b/>
        <sz val="9"/>
        <rFont val="Arial LatArm"/>
        <family val="2"/>
      </rPr>
      <t xml:space="preserve"> </t>
    </r>
  </si>
  <si>
    <r>
      <t xml:space="preserve">1.2.1. Վարկեր </t>
    </r>
    <r>
      <rPr>
        <sz val="9"/>
        <rFont val="Arial LatArm"/>
        <family val="2"/>
      </rPr>
      <t xml:space="preserve">(տող 8122+ տող 8130) </t>
    </r>
  </si>
  <si>
    <r>
      <t xml:space="preserve">  - վարկերի ստացում  </t>
    </r>
    <r>
      <rPr>
        <i/>
        <sz val="9"/>
        <rFont val="Arial LatArm"/>
        <family val="2"/>
      </rPr>
      <t>(տող 8123+ տող 8124)</t>
    </r>
  </si>
  <si>
    <r>
      <t xml:space="preserve">  - ստացված վարկերի հիմնական  գումարի մարում  </t>
    </r>
    <r>
      <rPr>
        <i/>
        <sz val="9"/>
        <rFont val="Arial LatArm"/>
        <family val="2"/>
      </rPr>
      <t xml:space="preserve"> (տող 8131+ տող 8132)</t>
    </r>
  </si>
  <si>
    <r>
      <t xml:space="preserve">1.2.2. Փոխատվություններ  </t>
    </r>
    <r>
      <rPr>
        <i/>
        <sz val="9"/>
        <rFont val="Arial LatArm"/>
        <family val="2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</si>
  <si>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Arial LatArm"/>
        <family val="2"/>
      </rPr>
      <t xml:space="preserve"> (տող 8142+ տող 8143) </t>
    </r>
  </si>
  <si>
    <r>
      <t xml:space="preserve">  - ստացված փոխատվությունների գումարի մարում </t>
    </r>
    <r>
      <rPr>
        <i/>
        <sz val="9"/>
        <rFont val="Arial LatArm"/>
        <family val="2"/>
      </rPr>
      <t xml:space="preserve"> (տող 8151+ տող 8152) </t>
    </r>
  </si>
  <si>
    <r>
      <t xml:space="preserve">2. ՖԻՆԱՆՍԱԿԱՆ ԱԿՏԻՎՆԵՐ              </t>
    </r>
    <r>
      <rPr>
        <i/>
        <sz val="9"/>
        <rFont val="Arial LatArm"/>
        <family val="2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</si>
  <si>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Arial LatArm"/>
        <family val="2"/>
      </rPr>
      <t xml:space="preserve">տող 8162+ տող 8163 + տող 8164) </t>
    </r>
  </si>
  <si>
    <r>
      <t xml:space="preserve">2.2. Փոխատվություններ  </t>
    </r>
    <r>
      <rPr>
        <sz val="9"/>
        <rFont val="Arial LatArm"/>
        <family val="2"/>
      </rPr>
      <t>(տող 8171+ տող 8172)</t>
    </r>
  </si>
  <si>
    <r>
      <t xml:space="preserve">2.3. Համայնքի բյուջեի միջոցների տարեսկզբի ազատ  մնացորդը`                   </t>
    </r>
    <r>
      <rPr>
        <sz val="9"/>
        <rFont val="Arial LatArm"/>
        <family val="2"/>
      </rPr>
      <t xml:space="preserve">  (տող 8191+տող 8194-տող 8193)</t>
    </r>
  </si>
  <si>
    <r>
      <t xml:space="preserve">2.6. Համայնքի բյուջեի հաշվում միջոցների մնացորդները հաշվետու ժամանակահատվածում </t>
    </r>
    <r>
      <rPr>
        <sz val="9"/>
        <rFont val="Arial LatArm"/>
        <family val="2"/>
      </rPr>
      <t xml:space="preserve"> (տող8010- տող 8110 - տող 8161 - տող 8170- տող 8190- տող 8197- տող 8198 - տող 8210)</t>
    </r>
  </si>
  <si>
    <r>
      <t xml:space="preserve">Բ. ԱՐՏԱՔԻՆ ԱՂԲՅՈՒՐՆԵՐ                    </t>
    </r>
    <r>
      <rPr>
        <sz val="9"/>
        <rFont val="Arial LatArm"/>
        <family val="2"/>
      </rPr>
      <t>(տող 8210)</t>
    </r>
  </si>
  <si>
    <r>
      <t xml:space="preserve">1. ՓՈԽԱՌՈՒ ՄԻՋՈՑՆԵՐ                              </t>
    </r>
    <r>
      <rPr>
        <i/>
        <sz val="9"/>
        <rFont val="Arial LatArm"/>
        <family val="2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</si>
  <si>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Arial LatArm"/>
        <family val="2"/>
      </rPr>
      <t xml:space="preserve">  (տող 8212+ տող 8213)</t>
    </r>
  </si>
  <si>
    <r>
      <t xml:space="preserve">1.2. Վարկեր և փոխատվություններ (ստացում և մարում)                                                   </t>
    </r>
    <r>
      <rPr>
        <sz val="9"/>
        <rFont val="Arial LatArm"/>
        <family val="2"/>
      </rPr>
      <t>(տող 8221+տող 8240)</t>
    </r>
  </si>
  <si>
    <r>
      <t xml:space="preserve">1.2.1. Վարկեր  </t>
    </r>
    <r>
      <rPr>
        <sz val="9"/>
        <rFont val="Arial LatArm"/>
        <family val="2"/>
      </rPr>
      <t>(տող 8222+ տող 8230)</t>
    </r>
  </si>
  <si>
    <r>
      <t xml:space="preserve">1.2.2. Փոխատվություններ </t>
    </r>
    <r>
      <rPr>
        <sz val="9"/>
        <rFont val="Arial LatArm"/>
        <family val="2"/>
      </rPr>
      <t xml:space="preserve"> (տող 8241+ տող 8250)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</si>
</sst>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000"/>
    <numFmt numFmtId="166" formatCode="000"/>
    <numFmt numFmtId="167" formatCode="0.000"/>
    <numFmt numFmtId="168" formatCode="[$-10409]0.0"/>
    <numFmt numFmtId="169" formatCode="#,##0.0\ ;\(#,##0.0\)"/>
    <numFmt numFmtId="170" formatCode="#,##0.0"/>
  </numFmts>
  <fonts count="64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b/>
      <sz val="10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i/>
      <sz val="10"/>
      <name val="Arial LatArm"/>
      <family val="2"/>
    </font>
    <font>
      <i/>
      <sz val="10"/>
      <color rgb="FFFF0000"/>
      <name val="Arial LatArm"/>
      <family val="2"/>
    </font>
    <font>
      <b/>
      <sz val="14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b/>
      <u/>
      <sz val="14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sz val="14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b/>
      <u/>
      <sz val="16"/>
      <name val="GHEA Grapalat"/>
      <family val="3"/>
    </font>
    <font>
      <sz val="10"/>
      <color indexed="8"/>
      <name val="Sylfaen"/>
      <family val="1"/>
      <charset val="204"/>
    </font>
    <font>
      <sz val="16"/>
      <color indexed="8"/>
      <name val="Sylfaen"/>
      <family val="1"/>
      <charset val="204"/>
    </font>
    <font>
      <sz val="8"/>
      <color indexed="8"/>
      <name val="Sylfaen"/>
      <family val="1"/>
      <charset val="204"/>
    </font>
    <font>
      <b/>
      <sz val="10"/>
      <color indexed="8"/>
      <name val="Arial AMU"/>
      <charset val="1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Sylfaen"/>
      <family val="1"/>
      <charset val="204"/>
    </font>
    <font>
      <b/>
      <sz val="8"/>
      <name val="Arial LatArm"/>
      <family val="2"/>
    </font>
    <font>
      <b/>
      <sz val="14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b/>
      <u/>
      <sz val="12"/>
      <name val="Arial LatArm"/>
      <family val="2"/>
    </font>
    <font>
      <b/>
      <i/>
      <sz val="8"/>
      <name val="Arial LatArm"/>
      <family val="2"/>
    </font>
    <font>
      <b/>
      <i/>
      <sz val="9"/>
      <name val="Arial LatArm"/>
      <family val="2"/>
    </font>
    <font>
      <b/>
      <sz val="9"/>
      <name val="Arial LatArm"/>
      <family val="2"/>
    </font>
    <font>
      <b/>
      <sz val="11"/>
      <name val="Arial LatArm"/>
      <family val="2"/>
    </font>
    <font>
      <sz val="10"/>
      <color indexed="10"/>
      <name val="Arial LatArm"/>
      <family val="2"/>
    </font>
    <font>
      <b/>
      <sz val="10"/>
      <color indexed="8"/>
      <name val="Arial LatArm"/>
      <family val="2"/>
    </font>
    <font>
      <b/>
      <i/>
      <sz val="10"/>
      <color indexed="8"/>
      <name val="Arial LatArm"/>
      <family val="2"/>
    </font>
    <font>
      <i/>
      <sz val="10"/>
      <color indexed="8"/>
      <name val="Arial LatArm"/>
      <family val="2"/>
    </font>
    <font>
      <sz val="10"/>
      <color indexed="8"/>
      <name val="Arial LatArm"/>
      <family val="2"/>
    </font>
    <font>
      <b/>
      <sz val="8"/>
      <color indexed="8"/>
      <name val="Arial LatArm"/>
      <family val="2"/>
    </font>
    <font>
      <sz val="11"/>
      <color theme="1"/>
      <name val="Arial LatArm"/>
      <family val="2"/>
    </font>
    <font>
      <sz val="14"/>
      <name val="Arial LatArm"/>
      <family val="2"/>
    </font>
    <font>
      <i/>
      <sz val="9"/>
      <name val="Arial LatArm"/>
      <family val="2"/>
    </font>
    <font>
      <sz val="9"/>
      <color indexed="8"/>
      <name val="Arial LatArm"/>
      <family val="2"/>
    </font>
    <font>
      <b/>
      <sz val="9"/>
      <color indexed="8"/>
      <name val="Arial LatArm"/>
      <family val="2"/>
    </font>
    <font>
      <sz val="8"/>
      <color indexed="8"/>
      <name val="Arial LatArm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8" applyNumberFormat="0" applyFill="0" applyProtection="0">
      <alignment horizontal="left" vertical="center" wrapText="1"/>
    </xf>
  </cellStyleXfs>
  <cellXfs count="259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1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5" fontId="15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8" fillId="0" borderId="0" xfId="0" applyFont="1" applyFill="1" applyAlignment="1"/>
    <xf numFmtId="164" fontId="20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2" fillId="0" borderId="0" xfId="0" applyFont="1" applyFill="1" applyBorder="1"/>
    <xf numFmtId="0" fontId="8" fillId="0" borderId="0" xfId="0" applyFont="1" applyFill="1" applyBorder="1"/>
    <xf numFmtId="0" fontId="2" fillId="0" borderId="0" xfId="0" applyFont="1" applyFill="1"/>
    <xf numFmtId="164" fontId="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left" indent="15"/>
    </xf>
    <xf numFmtId="0" fontId="29" fillId="0" borderId="0" xfId="0" applyFont="1"/>
    <xf numFmtId="0" fontId="31" fillId="0" borderId="0" xfId="0" applyFont="1"/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32" fillId="0" borderId="0" xfId="0" applyFont="1"/>
    <xf numFmtId="0" fontId="33" fillId="0" borderId="0" xfId="0" applyFont="1"/>
    <xf numFmtId="0" fontId="16" fillId="0" borderId="0" xfId="0" applyFont="1" applyAlignment="1">
      <alignment horizontal="left" indent="15"/>
    </xf>
    <xf numFmtId="0" fontId="22" fillId="0" borderId="0" xfId="0" applyFont="1"/>
    <xf numFmtId="0" fontId="16" fillId="0" borderId="0" xfId="0" applyFont="1"/>
    <xf numFmtId="0" fontId="9" fillId="0" borderId="0" xfId="0" applyFont="1" applyFill="1" applyBorder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36" fillId="0" borderId="10" xfId="0" applyFont="1" applyBorder="1" applyAlignment="1" applyProtection="1">
      <alignment horizontal="left" vertical="top" wrapText="1" readingOrder="1"/>
      <protection locked="0"/>
    </xf>
    <xf numFmtId="164" fontId="0" fillId="0" borderId="0" xfId="0" applyNumberFormat="1"/>
    <xf numFmtId="0" fontId="0" fillId="0" borderId="0" xfId="0"/>
    <xf numFmtId="49" fontId="36" fillId="0" borderId="10" xfId="0" applyNumberFormat="1" applyFont="1" applyBorder="1" applyAlignment="1" applyProtection="1">
      <alignment horizontal="left" vertical="top" wrapText="1" readingOrder="1"/>
      <protection locked="0"/>
    </xf>
    <xf numFmtId="0" fontId="42" fillId="0" borderId="10" xfId="0" applyFont="1" applyBorder="1" applyAlignment="1" applyProtection="1">
      <alignment horizontal="left" vertical="top" wrapText="1" readingOrder="1"/>
      <protection locked="0"/>
    </xf>
    <xf numFmtId="168" fontId="36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36" fillId="0" borderId="10" xfId="0" applyFont="1" applyBorder="1" applyAlignment="1" applyProtection="1">
      <alignment horizontal="center" vertical="center" wrapText="1" readingOrder="1"/>
      <protection locked="0"/>
    </xf>
    <xf numFmtId="168" fontId="36" fillId="0" borderId="10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0" xfId="0"/>
    <xf numFmtId="0" fontId="42" fillId="0" borderId="10" xfId="0" applyFont="1" applyBorder="1" applyAlignment="1" applyProtection="1">
      <alignment horizontal="center" vertical="center" wrapText="1" readingOrder="1"/>
      <protection locked="0"/>
    </xf>
    <xf numFmtId="168" fontId="42" fillId="0" borderId="10" xfId="0" applyNumberFormat="1" applyFont="1" applyBorder="1" applyAlignment="1" applyProtection="1">
      <alignment horizontal="right" vertical="center" wrapText="1" readingOrder="1"/>
      <protection locked="0"/>
    </xf>
    <xf numFmtId="0" fontId="39" fillId="3" borderId="10" xfId="0" applyFont="1" applyFill="1" applyBorder="1" applyAlignment="1" applyProtection="1">
      <alignment horizontal="center" vertical="top" wrapText="1" readingOrder="1"/>
      <protection locked="0"/>
    </xf>
    <xf numFmtId="168" fontId="42" fillId="0" borderId="17" xfId="0" applyNumberFormat="1" applyFont="1" applyBorder="1" applyAlignment="1" applyProtection="1">
      <alignment horizontal="center" vertical="center" wrapText="1" readingOrder="1"/>
      <protection locked="0"/>
    </xf>
    <xf numFmtId="0" fontId="38" fillId="3" borderId="17" xfId="0" applyFont="1" applyFill="1" applyBorder="1" applyAlignment="1" applyProtection="1">
      <alignment horizontal="center" vertical="top" wrapText="1" readingOrder="1"/>
      <protection locked="0"/>
    </xf>
    <xf numFmtId="0" fontId="39" fillId="3" borderId="17" xfId="0" applyFont="1" applyFill="1" applyBorder="1" applyAlignment="1" applyProtection="1">
      <alignment horizontal="center" vertical="top" wrapText="1" readingOrder="1"/>
      <protection locked="0"/>
    </xf>
    <xf numFmtId="168" fontId="42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40" fillId="0" borderId="17" xfId="0" applyFont="1" applyBorder="1" applyAlignment="1" applyProtection="1">
      <alignment horizontal="center" vertical="top" wrapText="1" readingOrder="1"/>
      <protection locked="0"/>
    </xf>
    <xf numFmtId="0" fontId="3" fillId="4" borderId="22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43" fillId="4" borderId="22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43" fillId="4" borderId="1" xfId="0" applyFont="1" applyFill="1" applyBorder="1" applyAlignment="1">
      <alignment horizontal="left" vertical="top" wrapText="1"/>
    </xf>
    <xf numFmtId="0" fontId="3" fillId="4" borderId="8" xfId="1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center" vertical="top"/>
    </xf>
    <xf numFmtId="0" fontId="3" fillId="4" borderId="24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center" vertical="center"/>
    </xf>
    <xf numFmtId="170" fontId="4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/>
    </xf>
    <xf numFmtId="170" fontId="3" fillId="4" borderId="1" xfId="0" applyNumberFormat="1" applyFont="1" applyFill="1" applyBorder="1" applyAlignment="1">
      <alignment horizontal="right" vertical="top"/>
    </xf>
    <xf numFmtId="170" fontId="3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top"/>
    </xf>
    <xf numFmtId="0" fontId="3" fillId="4" borderId="24" xfId="0" applyFont="1" applyFill="1" applyBorder="1" applyAlignment="1">
      <alignment horizontal="center" vertical="top"/>
    </xf>
    <xf numFmtId="170" fontId="3" fillId="4" borderId="24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165" fontId="46" fillId="0" borderId="0" xfId="0" applyNumberFormat="1" applyFont="1" applyFill="1" applyBorder="1" applyAlignment="1">
      <alignment horizontal="center" vertical="top"/>
    </xf>
    <xf numFmtId="0" fontId="46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0" fontId="48" fillId="0" borderId="1" xfId="0" applyNumberFormat="1" applyFont="1" applyFill="1" applyBorder="1" applyAlignment="1">
      <alignment horizontal="center" vertical="center" wrapText="1"/>
    </xf>
    <xf numFmtId="0" fontId="49" fillId="0" borderId="1" xfId="0" applyNumberFormat="1" applyFont="1" applyFill="1" applyBorder="1" applyAlignment="1">
      <alignment horizontal="center" vertical="center" wrapText="1"/>
    </xf>
    <xf numFmtId="0" fontId="46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/>
    </xf>
    <xf numFmtId="49" fontId="43" fillId="0" borderId="1" xfId="0" applyNumberFormat="1" applyFont="1" applyFill="1" applyBorder="1" applyAlignment="1">
      <alignment horizontal="center" vertical="center"/>
    </xf>
    <xf numFmtId="0" fontId="51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top" wrapText="1" readingOrder="1"/>
    </xf>
    <xf numFmtId="0" fontId="49" fillId="0" borderId="1" xfId="0" applyNumberFormat="1" applyFont="1" applyFill="1" applyBorder="1" applyAlignment="1">
      <alignment horizontal="left" vertical="top" wrapText="1" readingOrder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 readingOrder="1"/>
    </xf>
    <xf numFmtId="0" fontId="50" fillId="0" borderId="1" xfId="0" applyNumberFormat="1" applyFont="1" applyFill="1" applyBorder="1" applyAlignment="1">
      <alignment horizontal="center" vertical="center" wrapText="1" readingOrder="1"/>
    </xf>
    <xf numFmtId="0" fontId="49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top" wrapText="1"/>
    </xf>
    <xf numFmtId="49" fontId="5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53" fillId="0" borderId="1" xfId="0" applyNumberFormat="1" applyFont="1" applyFill="1" applyBorder="1" applyAlignment="1">
      <alignment vertical="top" wrapText="1"/>
    </xf>
    <xf numFmtId="49" fontId="53" fillId="0" borderId="1" xfId="0" applyNumberFormat="1" applyFont="1" applyFill="1" applyBorder="1" applyAlignment="1">
      <alignment vertical="center" wrapText="1"/>
    </xf>
    <xf numFmtId="49" fontId="54" fillId="0" borderId="1" xfId="0" applyNumberFormat="1" applyFont="1" applyFill="1" applyBorder="1" applyAlignment="1">
      <alignment vertical="top" wrapText="1"/>
    </xf>
    <xf numFmtId="49" fontId="54" fillId="0" borderId="1" xfId="0" applyNumberFormat="1" applyFont="1" applyFill="1" applyBorder="1" applyAlignment="1">
      <alignment vertical="center" wrapText="1"/>
    </xf>
    <xf numFmtId="49" fontId="56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49" fontId="57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49" fontId="53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wrapText="1"/>
    </xf>
    <xf numFmtId="0" fontId="53" fillId="0" borderId="1" xfId="0" applyFont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49" fontId="53" fillId="0" borderId="1" xfId="0" applyNumberFormat="1" applyFont="1" applyFill="1" applyBorder="1" applyAlignment="1">
      <alignment horizontal="center" wrapText="1"/>
    </xf>
    <xf numFmtId="168" fontId="36" fillId="0" borderId="17" xfId="0" applyNumberFormat="1" applyFont="1" applyBorder="1" applyAlignment="1" applyProtection="1">
      <alignment horizontal="center" vertical="center" wrapText="1" readingOrder="1"/>
      <protection locked="0"/>
    </xf>
    <xf numFmtId="0" fontId="58" fillId="0" borderId="7" xfId="0" applyFont="1" applyBorder="1" applyAlignment="1">
      <alignment wrapText="1"/>
    </xf>
    <xf numFmtId="0" fontId="58" fillId="0" borderId="2" xfId="0" applyFont="1" applyBorder="1" applyAlignment="1">
      <alignment wrapText="1"/>
    </xf>
    <xf numFmtId="0" fontId="58" fillId="0" borderId="6" xfId="0" applyFont="1" applyBorder="1" applyAlignment="1">
      <alignment wrapText="1"/>
    </xf>
    <xf numFmtId="0" fontId="58" fillId="0" borderId="3" xfId="0" applyFont="1" applyBorder="1" applyAlignment="1">
      <alignment wrapText="1"/>
    </xf>
    <xf numFmtId="0" fontId="59" fillId="0" borderId="0" xfId="0" applyFont="1" applyFill="1"/>
    <xf numFmtId="0" fontId="50" fillId="2" borderId="1" xfId="0" applyFont="1" applyFill="1" applyBorder="1" applyAlignment="1">
      <alignment horizontal="center" vertical="center" wrapText="1"/>
    </xf>
    <xf numFmtId="49" fontId="50" fillId="2" borderId="1" xfId="0" applyNumberFormat="1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50" fillId="0" borderId="1" xfId="0" applyFont="1" applyBorder="1" applyAlignment="1">
      <alignment horizontal="center" wrapText="1"/>
    </xf>
    <xf numFmtId="0" fontId="2" fillId="0" borderId="1" xfId="0" applyFont="1" applyBorder="1"/>
    <xf numFmtId="0" fontId="4" fillId="0" borderId="1" xfId="0" applyFont="1" applyBorder="1" applyAlignment="1">
      <alignment horizontal="center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50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0" fillId="0" borderId="1" xfId="0" applyFont="1" applyBorder="1"/>
    <xf numFmtId="49" fontId="61" fillId="0" borderId="1" xfId="0" applyNumberFormat="1" applyFont="1" applyFill="1" applyBorder="1" applyAlignment="1">
      <alignment horizontal="center" vertical="center" wrapText="1"/>
    </xf>
    <xf numFmtId="0" fontId="60" fillId="0" borderId="1" xfId="0" applyFont="1" applyBorder="1" applyAlignment="1">
      <alignment wrapText="1"/>
    </xf>
    <xf numFmtId="49" fontId="62" fillId="0" borderId="1" xfId="0" applyNumberFormat="1" applyFont="1" applyFill="1" applyBorder="1" applyAlignment="1">
      <alignment horizontal="center" vertical="center" wrapText="1"/>
    </xf>
    <xf numFmtId="49" fontId="6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60" fillId="0" borderId="1" xfId="0" applyNumberFormat="1" applyFont="1" applyBorder="1" applyAlignment="1">
      <alignment wrapText="1"/>
    </xf>
    <xf numFmtId="0" fontId="50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0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69" fontId="3" fillId="4" borderId="2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1" fillId="0" borderId="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/>
    </xf>
    <xf numFmtId="0" fontId="46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6" fillId="0" borderId="17" xfId="0" applyFont="1" applyBorder="1" applyAlignment="1" applyProtection="1">
      <alignment horizontal="center" vertical="center" wrapText="1" readingOrder="1"/>
      <protection locked="0"/>
    </xf>
    <xf numFmtId="0" fontId="36" fillId="0" borderId="11" xfId="0" applyFont="1" applyBorder="1" applyAlignment="1" applyProtection="1">
      <alignment horizontal="center" vertical="center" wrapText="1" readingOrder="1"/>
      <protection locked="0"/>
    </xf>
    <xf numFmtId="0" fontId="41" fillId="0" borderId="0" xfId="0" applyFont="1" applyAlignment="1" applyProtection="1">
      <alignment vertical="top" wrapText="1" readingOrder="1"/>
      <protection locked="0"/>
    </xf>
    <xf numFmtId="0" fontId="42" fillId="0" borderId="17" xfId="0" applyFont="1" applyBorder="1" applyAlignment="1" applyProtection="1">
      <alignment horizontal="center" vertical="center" wrapText="1" readingOrder="1"/>
      <protection locked="0"/>
    </xf>
    <xf numFmtId="0" fontId="42" fillId="0" borderId="11" xfId="0" applyFont="1" applyBorder="1" applyAlignment="1" applyProtection="1">
      <alignment horizontal="center" vertical="center" wrapText="1" readingOrder="1"/>
      <protection locked="0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37" fillId="0" borderId="0" xfId="0" applyFont="1" applyAlignment="1" applyProtection="1">
      <alignment horizontal="center" vertical="top" wrapText="1" readingOrder="1"/>
      <protection locked="0"/>
    </xf>
    <xf numFmtId="0" fontId="36" fillId="0" borderId="0" xfId="0" applyFont="1" applyAlignment="1" applyProtection="1">
      <alignment horizontal="right" vertical="top" wrapText="1" readingOrder="1"/>
      <protection locked="0"/>
    </xf>
    <xf numFmtId="0" fontId="38" fillId="3" borderId="18" xfId="0" applyFont="1" applyFill="1" applyBorder="1" applyAlignment="1" applyProtection="1">
      <alignment horizontal="center" vertical="top" wrapText="1" readingOrder="1"/>
      <protection locked="0"/>
    </xf>
    <xf numFmtId="0" fontId="38" fillId="3" borderId="16" xfId="0" applyFont="1" applyFill="1" applyBorder="1" applyAlignment="1" applyProtection="1">
      <alignment horizontal="center" vertical="top" wrapText="1" readingOrder="1"/>
      <protection locked="0"/>
    </xf>
    <xf numFmtId="0" fontId="38" fillId="0" borderId="19" xfId="0" applyFont="1" applyBorder="1" applyAlignment="1" applyProtection="1">
      <alignment horizontal="center" vertical="top" wrapText="1" readingOrder="1"/>
      <protection locked="0"/>
    </xf>
    <xf numFmtId="0" fontId="38" fillId="0" borderId="12" xfId="0" applyFont="1" applyBorder="1" applyAlignment="1" applyProtection="1">
      <alignment horizontal="center" vertical="top" wrapText="1" readingOrder="1"/>
      <protection locked="0"/>
    </xf>
    <xf numFmtId="0" fontId="38" fillId="0" borderId="13" xfId="0" applyFont="1" applyBorder="1" applyAlignment="1" applyProtection="1">
      <alignment horizontal="center" vertical="top" wrapText="1" readingOrder="1"/>
      <protection locked="0"/>
    </xf>
    <xf numFmtId="0" fontId="38" fillId="0" borderId="14" xfId="0" applyFont="1" applyBorder="1" applyAlignment="1" applyProtection="1">
      <alignment horizontal="center" vertical="top" wrapText="1" readingOrder="1"/>
      <protection locked="0"/>
    </xf>
    <xf numFmtId="0" fontId="38" fillId="0" borderId="18" xfId="0" applyFont="1" applyBorder="1" applyAlignment="1" applyProtection="1">
      <alignment horizontal="center" vertical="top" wrapText="1" readingOrder="1"/>
      <protection locked="0"/>
    </xf>
    <xf numFmtId="0" fontId="38" fillId="0" borderId="16" xfId="0" applyFont="1" applyBorder="1" applyAlignment="1" applyProtection="1">
      <alignment horizontal="center" vertical="top" wrapText="1" readingOrder="1"/>
      <protection locked="0"/>
    </xf>
    <xf numFmtId="0" fontId="38" fillId="0" borderId="17" xfId="0" applyFont="1" applyBorder="1" applyAlignment="1" applyProtection="1">
      <alignment horizontal="center" vertical="top" wrapText="1" readingOrder="1"/>
      <protection locked="0"/>
    </xf>
    <xf numFmtId="0" fontId="38" fillId="0" borderId="15" xfId="0" applyFont="1" applyBorder="1" applyAlignment="1" applyProtection="1">
      <alignment horizontal="center" vertical="top" wrapText="1" readingOrder="1"/>
      <protection locked="0"/>
    </xf>
    <xf numFmtId="0" fontId="39" fillId="3" borderId="17" xfId="0" applyFont="1" applyFill="1" applyBorder="1" applyAlignment="1" applyProtection="1">
      <alignment horizontal="center" vertical="top" wrapText="1" readingOrder="1"/>
      <protection locked="0"/>
    </xf>
    <xf numFmtId="0" fontId="39" fillId="3" borderId="11" xfId="0" applyFont="1" applyFill="1" applyBorder="1" applyAlignment="1" applyProtection="1">
      <alignment horizontal="center" vertical="top" wrapText="1" readingOrder="1"/>
      <protection locked="0"/>
    </xf>
  </cellXfs>
  <cellStyles count="2">
    <cellStyle name="left_arm10_BordWW_900" xfId="1" xr:uid="{38D99909-F48C-4AFB-BB8D-1CAD7E4A54A6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zoomScaleNormal="100" workbookViewId="0">
      <selection activeCell="J26" sqref="J26"/>
    </sheetView>
  </sheetViews>
  <sheetFormatPr defaultRowHeight="15"/>
  <cols>
    <col min="1" max="10" width="9.140625" style="47"/>
    <col min="11" max="11" width="6.28515625" style="47" customWidth="1"/>
    <col min="12" max="16384" width="9.140625" style="47"/>
  </cols>
  <sheetData>
    <row r="1" spans="1:11" ht="16.5">
      <c r="A1" s="42"/>
    </row>
    <row r="2" spans="1:11" ht="16.5">
      <c r="A2" s="43"/>
    </row>
    <row r="3" spans="1:11" ht="21">
      <c r="A3" s="205" t="s">
        <v>525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</row>
    <row r="4" spans="1:11" ht="21">
      <c r="A4" s="209"/>
      <c r="B4" s="209"/>
      <c r="C4" s="209"/>
      <c r="D4" s="209"/>
      <c r="E4" s="209"/>
      <c r="F4" s="209"/>
      <c r="G4" s="209"/>
      <c r="H4" s="209"/>
      <c r="I4" s="209"/>
      <c r="J4" s="48"/>
      <c r="K4" s="48"/>
    </row>
    <row r="5" spans="1:11" ht="21">
      <c r="A5" s="45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21">
      <c r="A6" s="205" t="s">
        <v>924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</row>
    <row r="7" spans="1:11">
      <c r="A7" s="210"/>
      <c r="B7" s="210"/>
      <c r="C7" s="210"/>
      <c r="D7" s="210"/>
      <c r="E7" s="210"/>
      <c r="F7" s="210"/>
      <c r="G7" s="210"/>
    </row>
    <row r="8" spans="1:11" ht="19.5">
      <c r="A8" s="44"/>
    </row>
    <row r="9" spans="1:11" ht="19.5">
      <c r="A9" s="44"/>
    </row>
    <row r="12" spans="1:11" ht="24">
      <c r="A12" s="206" t="s">
        <v>932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</row>
    <row r="13" spans="1:11" ht="19.5">
      <c r="A13" s="44"/>
    </row>
    <row r="14" spans="1:11" ht="19.5">
      <c r="A14" s="44"/>
    </row>
    <row r="15" spans="1:11" ht="19.5">
      <c r="A15" s="44"/>
    </row>
    <row r="16" spans="1:11" ht="19.5">
      <c r="A16" s="44"/>
    </row>
    <row r="17" spans="1:11" ht="19.5">
      <c r="A17" s="207" t="s">
        <v>925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</row>
    <row r="18" spans="1:11">
      <c r="A18" s="46"/>
    </row>
    <row r="19" spans="1:11" ht="18.75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 ht="19.5">
      <c r="A20" s="211" t="s">
        <v>933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</row>
    <row r="21" spans="1:11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ht="19.5">
      <c r="A22" s="211" t="s">
        <v>934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</row>
    <row r="23" spans="1:11" ht="19.5">
      <c r="A23" s="55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 ht="19.5">
      <c r="A24" s="55"/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ht="19.5">
      <c r="A25" s="55"/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 ht="19.5">
      <c r="A26" s="55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 ht="19.5">
      <c r="A27" s="55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ht="19.5">
      <c r="A28" s="55"/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 ht="21">
      <c r="A29" s="208" t="s">
        <v>527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</row>
    <row r="30" spans="1:11">
      <c r="A30" s="56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 ht="16.5">
      <c r="A38" s="204" t="s">
        <v>926</v>
      </c>
      <c r="B38" s="204"/>
      <c r="C38" s="204"/>
      <c r="D38" s="204"/>
      <c r="E38" s="204"/>
      <c r="F38" s="204"/>
      <c r="G38" s="204"/>
      <c r="H38" s="204"/>
      <c r="I38" s="204"/>
      <c r="J38" s="204"/>
      <c r="K38" s="204"/>
    </row>
  </sheetData>
  <mergeCells count="10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2:K22"/>
  </mergeCells>
  <pageMargins left="0" right="0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6"/>
  <sheetViews>
    <sheetView tabSelected="1" topLeftCell="A91" zoomScale="90" zoomScaleNormal="90" workbookViewId="0">
      <selection activeCell="E54" sqref="E54"/>
    </sheetView>
  </sheetViews>
  <sheetFormatPr defaultRowHeight="36.75" customHeight="1"/>
  <cols>
    <col min="1" max="1" width="9.140625" style="58"/>
    <col min="2" max="2" width="38.28515625" style="51" customWidth="1"/>
    <col min="3" max="3" width="9.140625" style="50"/>
    <col min="4" max="4" width="11.5703125" style="49" customWidth="1"/>
    <col min="5" max="5" width="16.28515625" style="49" customWidth="1"/>
    <col min="6" max="6" width="14.42578125" style="49" customWidth="1"/>
    <col min="7" max="16384" width="9.140625" style="49"/>
  </cols>
  <sheetData>
    <row r="1" spans="1:6" ht="36.75" customHeight="1">
      <c r="A1" s="214" t="s">
        <v>935</v>
      </c>
      <c r="B1" s="216" t="s">
        <v>936</v>
      </c>
      <c r="C1" s="216" t="s">
        <v>1070</v>
      </c>
      <c r="D1" s="212" t="s">
        <v>1071</v>
      </c>
      <c r="E1" s="212"/>
      <c r="F1" s="212"/>
    </row>
    <row r="2" spans="1:6" ht="36.75" customHeight="1">
      <c r="A2" s="215"/>
      <c r="B2" s="217"/>
      <c r="C2" s="217"/>
      <c r="D2" s="213" t="s">
        <v>1072</v>
      </c>
      <c r="E2" s="213" t="s">
        <v>1</v>
      </c>
      <c r="F2" s="213"/>
    </row>
    <row r="3" spans="1:6" ht="36.75" customHeight="1">
      <c r="A3" s="215"/>
      <c r="B3" s="217"/>
      <c r="C3" s="217"/>
      <c r="D3" s="213"/>
      <c r="E3" s="93" t="s">
        <v>31</v>
      </c>
      <c r="F3" s="93" t="s">
        <v>32</v>
      </c>
    </row>
    <row r="4" spans="1:6" ht="36.75" customHeight="1">
      <c r="A4" s="80">
        <v>1</v>
      </c>
      <c r="B4" s="81">
        <v>2</v>
      </c>
      <c r="C4" s="81">
        <v>3</v>
      </c>
      <c r="D4" s="81">
        <v>10</v>
      </c>
      <c r="E4" s="81">
        <v>11</v>
      </c>
      <c r="F4" s="81">
        <v>12</v>
      </c>
    </row>
    <row r="5" spans="1:6" ht="36.75" customHeight="1">
      <c r="A5" s="82" t="s">
        <v>937</v>
      </c>
      <c r="B5" s="83" t="s">
        <v>938</v>
      </c>
      <c r="C5" s="94" t="s">
        <v>1073</v>
      </c>
      <c r="D5" s="95">
        <f>D7+D41+D57</f>
        <v>2442863.1</v>
      </c>
      <c r="E5" s="95">
        <f>E7+E41+E57</f>
        <v>2442863.1</v>
      </c>
      <c r="F5" s="95">
        <f>F41+F57</f>
        <v>387287.2</v>
      </c>
    </row>
    <row r="6" spans="1:6" ht="36.75" customHeight="1">
      <c r="A6" s="84"/>
      <c r="B6" s="85" t="s">
        <v>1</v>
      </c>
      <c r="C6" s="96"/>
      <c r="D6" s="97"/>
      <c r="E6" s="97"/>
      <c r="F6" s="97"/>
    </row>
    <row r="7" spans="1:6" ht="36.75" customHeight="1">
      <c r="A7" s="82" t="s">
        <v>939</v>
      </c>
      <c r="B7" s="83" t="s">
        <v>940</v>
      </c>
      <c r="C7" s="94" t="s">
        <v>1074</v>
      </c>
      <c r="D7" s="95">
        <f>E7</f>
        <v>444985.59999999998</v>
      </c>
      <c r="E7" s="95">
        <f>E9+E14+E17+E37</f>
        <v>444985.59999999998</v>
      </c>
      <c r="F7" s="95" t="s">
        <v>28</v>
      </c>
    </row>
    <row r="8" spans="1:6" ht="36.75" customHeight="1">
      <c r="A8" s="84"/>
      <c r="B8" s="85" t="s">
        <v>1</v>
      </c>
      <c r="C8" s="96"/>
      <c r="D8" s="97"/>
      <c r="E8" s="97"/>
      <c r="F8" s="97"/>
    </row>
    <row r="9" spans="1:6" ht="36.75" customHeight="1">
      <c r="A9" s="82" t="s">
        <v>941</v>
      </c>
      <c r="B9" s="83" t="s">
        <v>942</v>
      </c>
      <c r="C9" s="94" t="s">
        <v>1075</v>
      </c>
      <c r="D9" s="95">
        <f>D11+D12+D13</f>
        <v>145337</v>
      </c>
      <c r="E9" s="95">
        <f>E11+E12+E13</f>
        <v>145337</v>
      </c>
      <c r="F9" s="95" t="s">
        <v>28</v>
      </c>
    </row>
    <row r="10" spans="1:6" ht="36.75" customHeight="1">
      <c r="A10" s="84"/>
      <c r="B10" s="85" t="s">
        <v>1</v>
      </c>
      <c r="C10" s="96"/>
      <c r="D10" s="97"/>
      <c r="E10" s="97"/>
      <c r="F10" s="97"/>
    </row>
    <row r="11" spans="1:6" ht="36.75" customHeight="1">
      <c r="A11" s="86" t="s">
        <v>5</v>
      </c>
      <c r="B11" s="87" t="s">
        <v>943</v>
      </c>
      <c r="C11" s="92" t="s">
        <v>1073</v>
      </c>
      <c r="D11" s="98">
        <f>E11</f>
        <v>8000</v>
      </c>
      <c r="E11" s="98">
        <v>8000</v>
      </c>
      <c r="F11" s="98" t="s">
        <v>28</v>
      </c>
    </row>
    <row r="12" spans="1:6" ht="36.75" customHeight="1">
      <c r="A12" s="86">
        <v>1112</v>
      </c>
      <c r="B12" s="87" t="s">
        <v>944</v>
      </c>
      <c r="C12" s="92" t="s">
        <v>1073</v>
      </c>
      <c r="D12" s="98">
        <f>E12</f>
        <v>12000</v>
      </c>
      <c r="E12" s="98">
        <v>12000</v>
      </c>
      <c r="F12" s="98" t="s">
        <v>28</v>
      </c>
    </row>
    <row r="13" spans="1:6" ht="36.75" customHeight="1">
      <c r="A13" s="86" t="s">
        <v>945</v>
      </c>
      <c r="B13" s="87" t="s">
        <v>946</v>
      </c>
      <c r="C13" s="92" t="s">
        <v>1073</v>
      </c>
      <c r="D13" s="98">
        <f>E13</f>
        <v>125337</v>
      </c>
      <c r="E13" s="98">
        <v>125337</v>
      </c>
      <c r="F13" s="98" t="s">
        <v>28</v>
      </c>
    </row>
    <row r="14" spans="1:6" ht="36.75" customHeight="1">
      <c r="A14" s="82" t="s">
        <v>947</v>
      </c>
      <c r="B14" s="83" t="s">
        <v>948</v>
      </c>
      <c r="C14" s="94" t="s">
        <v>1076</v>
      </c>
      <c r="D14" s="95">
        <f>D16</f>
        <v>255981.1</v>
      </c>
      <c r="E14" s="95">
        <f>E16</f>
        <v>255981.1</v>
      </c>
      <c r="F14" s="95" t="s">
        <v>28</v>
      </c>
    </row>
    <row r="15" spans="1:6" ht="36.75" customHeight="1">
      <c r="A15" s="84"/>
      <c r="B15" s="85" t="s">
        <v>1</v>
      </c>
      <c r="C15" s="96"/>
      <c r="D15" s="97"/>
      <c r="E15" s="97"/>
      <c r="F15" s="97"/>
    </row>
    <row r="16" spans="1:6" ht="36.75" customHeight="1">
      <c r="A16" s="86" t="s">
        <v>6</v>
      </c>
      <c r="B16" s="87" t="s">
        <v>949</v>
      </c>
      <c r="C16" s="92" t="s">
        <v>1073</v>
      </c>
      <c r="D16" s="98">
        <f>E16</f>
        <v>255981.1</v>
      </c>
      <c r="E16" s="98">
        <v>255981.1</v>
      </c>
      <c r="F16" s="98" t="s">
        <v>28</v>
      </c>
    </row>
    <row r="17" spans="1:6" ht="36.75" customHeight="1">
      <c r="A17" s="82" t="s">
        <v>950</v>
      </c>
      <c r="B17" s="83" t="s">
        <v>951</v>
      </c>
      <c r="C17" s="94" t="s">
        <v>1077</v>
      </c>
      <c r="D17" s="95">
        <f>E17</f>
        <v>28167.5</v>
      </c>
      <c r="E17" s="95">
        <f>E19+E20+E21+E22+E23+E24+E25+E26+E27+E28+E29+E30+E31+E32+E33+E34+E35+E36</f>
        <v>28167.5</v>
      </c>
      <c r="F17" s="95" t="s">
        <v>28</v>
      </c>
    </row>
    <row r="18" spans="1:6" ht="36.75" customHeight="1">
      <c r="A18" s="84"/>
      <c r="B18" s="85" t="s">
        <v>1</v>
      </c>
      <c r="C18" s="96"/>
      <c r="D18" s="97"/>
      <c r="E18" s="97"/>
      <c r="F18" s="97"/>
    </row>
    <row r="19" spans="1:6" ht="36.75" customHeight="1">
      <c r="A19" s="84" t="s">
        <v>952</v>
      </c>
      <c r="B19" s="85" t="s">
        <v>953</v>
      </c>
      <c r="C19" s="96" t="s">
        <v>1073</v>
      </c>
      <c r="D19" s="98">
        <f t="shared" ref="D19:D28" si="0">E19</f>
        <v>5200</v>
      </c>
      <c r="E19" s="98">
        <v>5200</v>
      </c>
      <c r="F19" s="98" t="s">
        <v>28</v>
      </c>
    </row>
    <row r="20" spans="1:6" ht="36.75" customHeight="1">
      <c r="A20" s="84" t="s">
        <v>954</v>
      </c>
      <c r="B20" s="85" t="s">
        <v>955</v>
      </c>
      <c r="C20" s="96" t="s">
        <v>1073</v>
      </c>
      <c r="D20" s="98">
        <f t="shared" si="0"/>
        <v>3000</v>
      </c>
      <c r="E20" s="98">
        <v>3000</v>
      </c>
      <c r="F20" s="98" t="s">
        <v>28</v>
      </c>
    </row>
    <row r="21" spans="1:6" ht="36.75" customHeight="1">
      <c r="A21" s="84" t="s">
        <v>956</v>
      </c>
      <c r="B21" s="85" t="s">
        <v>957</v>
      </c>
      <c r="C21" s="96" t="s">
        <v>1073</v>
      </c>
      <c r="D21" s="98">
        <f t="shared" si="0"/>
        <v>0</v>
      </c>
      <c r="E21" s="98">
        <v>0</v>
      </c>
      <c r="F21" s="98" t="s">
        <v>28</v>
      </c>
    </row>
    <row r="22" spans="1:6" ht="36.75" customHeight="1">
      <c r="A22" s="84" t="s">
        <v>958</v>
      </c>
      <c r="B22" s="85" t="s">
        <v>959</v>
      </c>
      <c r="C22" s="96" t="s">
        <v>1073</v>
      </c>
      <c r="D22" s="98">
        <f t="shared" si="0"/>
        <v>4500</v>
      </c>
      <c r="E22" s="98">
        <v>4500</v>
      </c>
      <c r="F22" s="98" t="s">
        <v>28</v>
      </c>
    </row>
    <row r="23" spans="1:6" ht="36.75" customHeight="1">
      <c r="A23" s="84" t="s">
        <v>960</v>
      </c>
      <c r="B23" s="85" t="s">
        <v>961</v>
      </c>
      <c r="C23" s="96" t="s">
        <v>1073</v>
      </c>
      <c r="D23" s="98">
        <f t="shared" si="0"/>
        <v>920</v>
      </c>
      <c r="E23" s="98">
        <v>920</v>
      </c>
      <c r="F23" s="98" t="s">
        <v>28</v>
      </c>
    </row>
    <row r="24" spans="1:6" ht="36.75" customHeight="1">
      <c r="A24" s="84" t="s">
        <v>962</v>
      </c>
      <c r="B24" s="85" t="s">
        <v>963</v>
      </c>
      <c r="C24" s="96" t="s">
        <v>1073</v>
      </c>
      <c r="D24" s="98">
        <f t="shared" si="0"/>
        <v>150</v>
      </c>
      <c r="E24" s="98">
        <v>150</v>
      </c>
      <c r="F24" s="98" t="s">
        <v>28</v>
      </c>
    </row>
    <row r="25" spans="1:6" ht="36.75" customHeight="1">
      <c r="A25" s="84" t="s">
        <v>964</v>
      </c>
      <c r="B25" s="85" t="s">
        <v>965</v>
      </c>
      <c r="C25" s="96" t="s">
        <v>1073</v>
      </c>
      <c r="D25" s="98">
        <f t="shared" si="0"/>
        <v>5220.7</v>
      </c>
      <c r="E25" s="98">
        <v>5220.7</v>
      </c>
      <c r="F25" s="98" t="s">
        <v>28</v>
      </c>
    </row>
    <row r="26" spans="1:6" ht="36.75" customHeight="1">
      <c r="A26" s="84" t="s">
        <v>966</v>
      </c>
      <c r="B26" s="85" t="s">
        <v>967</v>
      </c>
      <c r="C26" s="96" t="s">
        <v>1073</v>
      </c>
      <c r="D26" s="98">
        <f t="shared" si="0"/>
        <v>210</v>
      </c>
      <c r="E26" s="98">
        <v>210</v>
      </c>
      <c r="F26" s="98" t="s">
        <v>28</v>
      </c>
    </row>
    <row r="27" spans="1:6" ht="36.75" customHeight="1">
      <c r="A27" s="84" t="s">
        <v>968</v>
      </c>
      <c r="B27" s="85" t="s">
        <v>969</v>
      </c>
      <c r="C27" s="96" t="s">
        <v>1073</v>
      </c>
      <c r="D27" s="98">
        <f t="shared" si="0"/>
        <v>450</v>
      </c>
      <c r="E27" s="98">
        <v>450</v>
      </c>
      <c r="F27" s="98" t="s">
        <v>28</v>
      </c>
    </row>
    <row r="28" spans="1:6" ht="36.75" customHeight="1">
      <c r="A28" s="84" t="s">
        <v>970</v>
      </c>
      <c r="B28" s="85" t="s">
        <v>971</v>
      </c>
      <c r="C28" s="96" t="s">
        <v>1073</v>
      </c>
      <c r="D28" s="98">
        <f t="shared" si="0"/>
        <v>1282.8</v>
      </c>
      <c r="E28" s="98">
        <v>1282.8</v>
      </c>
      <c r="F28" s="98" t="s">
        <v>28</v>
      </c>
    </row>
    <row r="29" spans="1:6" ht="36.75" customHeight="1">
      <c r="A29" s="84" t="s">
        <v>972</v>
      </c>
      <c r="B29" s="85" t="s">
        <v>973</v>
      </c>
      <c r="C29" s="96" t="s">
        <v>1073</v>
      </c>
      <c r="D29" s="98">
        <v>0</v>
      </c>
      <c r="E29" s="98">
        <v>0</v>
      </c>
      <c r="F29" s="98" t="s">
        <v>28</v>
      </c>
    </row>
    <row r="30" spans="1:6" ht="36.75" customHeight="1">
      <c r="A30" s="84" t="s">
        <v>974</v>
      </c>
      <c r="B30" s="85" t="s">
        <v>975</v>
      </c>
      <c r="C30" s="96" t="s">
        <v>1073</v>
      </c>
      <c r="D30" s="98">
        <f>E30</f>
        <v>6234</v>
      </c>
      <c r="E30" s="98">
        <v>6234</v>
      </c>
      <c r="F30" s="98" t="s">
        <v>28</v>
      </c>
    </row>
    <row r="31" spans="1:6" ht="36.75" customHeight="1">
      <c r="A31" s="84" t="s">
        <v>976</v>
      </c>
      <c r="B31" s="85" t="s">
        <v>977</v>
      </c>
      <c r="C31" s="96" t="s">
        <v>1073</v>
      </c>
      <c r="D31" s="98">
        <f>E31</f>
        <v>200</v>
      </c>
      <c r="E31" s="98">
        <v>200</v>
      </c>
      <c r="F31" s="98" t="s">
        <v>28</v>
      </c>
    </row>
    <row r="32" spans="1:6" ht="36.75" customHeight="1">
      <c r="A32" s="84" t="s">
        <v>978</v>
      </c>
      <c r="B32" s="85" t="s">
        <v>979</v>
      </c>
      <c r="C32" s="96" t="s">
        <v>1073</v>
      </c>
      <c r="D32" s="98">
        <f>E32</f>
        <v>300</v>
      </c>
      <c r="E32" s="98">
        <v>300</v>
      </c>
      <c r="F32" s="98" t="s">
        <v>28</v>
      </c>
    </row>
    <row r="33" spans="1:6" ht="36.75" customHeight="1">
      <c r="A33" s="84" t="s">
        <v>980</v>
      </c>
      <c r="B33" s="85" t="s">
        <v>981</v>
      </c>
      <c r="C33" s="96" t="s">
        <v>1073</v>
      </c>
      <c r="D33" s="98">
        <f>E33</f>
        <v>500</v>
      </c>
      <c r="E33" s="98">
        <v>500</v>
      </c>
      <c r="F33" s="98" t="s">
        <v>28</v>
      </c>
    </row>
    <row r="34" spans="1:6" ht="36.75" customHeight="1">
      <c r="A34" s="84" t="s">
        <v>982</v>
      </c>
      <c r="B34" s="85" t="s">
        <v>983</v>
      </c>
      <c r="C34" s="96" t="s">
        <v>1073</v>
      </c>
      <c r="D34" s="98">
        <v>0</v>
      </c>
      <c r="E34" s="98">
        <v>0</v>
      </c>
      <c r="F34" s="98" t="s">
        <v>28</v>
      </c>
    </row>
    <row r="35" spans="1:6" ht="36.75" customHeight="1">
      <c r="A35" s="84" t="s">
        <v>984</v>
      </c>
      <c r="B35" s="85" t="s">
        <v>985</v>
      </c>
      <c r="C35" s="96" t="s">
        <v>1073</v>
      </c>
      <c r="D35" s="98">
        <v>0</v>
      </c>
      <c r="E35" s="98">
        <v>0</v>
      </c>
      <c r="F35" s="98" t="s">
        <v>28</v>
      </c>
    </row>
    <row r="36" spans="1:6" ht="36.75" customHeight="1">
      <c r="A36" s="84" t="s">
        <v>986</v>
      </c>
      <c r="B36" s="85" t="s">
        <v>987</v>
      </c>
      <c r="C36" s="96" t="s">
        <v>1073</v>
      </c>
      <c r="D36" s="98">
        <v>0</v>
      </c>
      <c r="E36" s="98">
        <v>0</v>
      </c>
      <c r="F36" s="98" t="s">
        <v>28</v>
      </c>
    </row>
    <row r="37" spans="1:6" ht="36.75" customHeight="1">
      <c r="A37" s="82" t="s">
        <v>988</v>
      </c>
      <c r="B37" s="83" t="s">
        <v>989</v>
      </c>
      <c r="C37" s="94" t="s">
        <v>1078</v>
      </c>
      <c r="D37" s="95">
        <f>E37</f>
        <v>15500</v>
      </c>
      <c r="E37" s="95">
        <f>E39+E40</f>
        <v>15500</v>
      </c>
      <c r="F37" s="95" t="s">
        <v>28</v>
      </c>
    </row>
    <row r="38" spans="1:6" ht="36.75" customHeight="1">
      <c r="A38" s="84"/>
      <c r="B38" s="85" t="s">
        <v>1</v>
      </c>
      <c r="C38" s="96"/>
      <c r="D38" s="97"/>
      <c r="E38" s="97"/>
      <c r="F38" s="97"/>
    </row>
    <row r="39" spans="1:6" ht="36.75" customHeight="1">
      <c r="A39" s="86" t="s">
        <v>990</v>
      </c>
      <c r="B39" s="87" t="s">
        <v>991</v>
      </c>
      <c r="C39" s="92" t="s">
        <v>1073</v>
      </c>
      <c r="D39" s="98">
        <f>E39</f>
        <v>3500</v>
      </c>
      <c r="E39" s="98">
        <v>3500</v>
      </c>
      <c r="F39" s="98" t="s">
        <v>28</v>
      </c>
    </row>
    <row r="40" spans="1:6" ht="36.75" customHeight="1">
      <c r="A40" s="86" t="s">
        <v>992</v>
      </c>
      <c r="B40" s="87" t="s">
        <v>993</v>
      </c>
      <c r="C40" s="92" t="s">
        <v>1073</v>
      </c>
      <c r="D40" s="98">
        <f>E40</f>
        <v>12000</v>
      </c>
      <c r="E40" s="98">
        <v>12000</v>
      </c>
      <c r="F40" s="98" t="s">
        <v>28</v>
      </c>
    </row>
    <row r="41" spans="1:6" ht="36.75" customHeight="1">
      <c r="A41" s="82" t="s">
        <v>994</v>
      </c>
      <c r="B41" s="83" t="s">
        <v>995</v>
      </c>
      <c r="C41" s="94" t="s">
        <v>1079</v>
      </c>
      <c r="D41" s="95">
        <f>E41+F41</f>
        <v>1819188.8</v>
      </c>
      <c r="E41" s="95">
        <f>E43+E49+E46</f>
        <v>1819188.8</v>
      </c>
      <c r="F41" s="95">
        <f>F54</f>
        <v>0</v>
      </c>
    </row>
    <row r="42" spans="1:6" ht="36.75" customHeight="1">
      <c r="A42" s="84"/>
      <c r="B42" s="85" t="s">
        <v>1</v>
      </c>
      <c r="C42" s="96"/>
      <c r="D42" s="97"/>
      <c r="E42" s="97"/>
      <c r="F42" s="97"/>
    </row>
    <row r="43" spans="1:6" ht="36.75" customHeight="1">
      <c r="A43" s="82" t="s">
        <v>7</v>
      </c>
      <c r="B43" s="83" t="s">
        <v>996</v>
      </c>
      <c r="C43" s="94" t="s">
        <v>1080</v>
      </c>
      <c r="D43" s="95">
        <v>0</v>
      </c>
      <c r="E43" s="95">
        <v>0</v>
      </c>
      <c r="F43" s="95" t="s">
        <v>28</v>
      </c>
    </row>
    <row r="44" spans="1:6" ht="36.75" customHeight="1">
      <c r="A44" s="84"/>
      <c r="B44" s="85" t="s">
        <v>1</v>
      </c>
      <c r="C44" s="96"/>
      <c r="D44" s="97"/>
      <c r="E44" s="97"/>
      <c r="F44" s="97"/>
    </row>
    <row r="45" spans="1:6" ht="36.75" customHeight="1">
      <c r="A45" s="86" t="s">
        <v>8</v>
      </c>
      <c r="B45" s="87" t="s">
        <v>997</v>
      </c>
      <c r="C45" s="92"/>
      <c r="D45" s="98">
        <v>0</v>
      </c>
      <c r="E45" s="98">
        <v>0</v>
      </c>
      <c r="F45" s="98" t="s">
        <v>28</v>
      </c>
    </row>
    <row r="46" spans="1:6" ht="36.75" customHeight="1">
      <c r="A46" s="82" t="s">
        <v>9</v>
      </c>
      <c r="B46" s="83" t="s">
        <v>998</v>
      </c>
      <c r="C46" s="94" t="s">
        <v>1081</v>
      </c>
      <c r="D46" s="95">
        <v>0</v>
      </c>
      <c r="E46" s="95">
        <v>0</v>
      </c>
      <c r="F46" s="95" t="s">
        <v>28</v>
      </c>
    </row>
    <row r="47" spans="1:6" ht="36.75" customHeight="1">
      <c r="A47" s="84"/>
      <c r="B47" s="85" t="s">
        <v>1</v>
      </c>
      <c r="C47" s="96"/>
      <c r="D47" s="97"/>
      <c r="E47" s="97"/>
      <c r="F47" s="97"/>
    </row>
    <row r="48" spans="1:6" ht="36.75" customHeight="1">
      <c r="A48" s="86" t="s">
        <v>10</v>
      </c>
      <c r="B48" s="87" t="s">
        <v>999</v>
      </c>
      <c r="C48" s="92" t="s">
        <v>1073</v>
      </c>
      <c r="D48" s="98">
        <v>0</v>
      </c>
      <c r="E48" s="98" t="s">
        <v>28</v>
      </c>
      <c r="F48" s="98">
        <v>0</v>
      </c>
    </row>
    <row r="49" spans="1:6" ht="36.75" customHeight="1">
      <c r="A49" s="82" t="s">
        <v>1000</v>
      </c>
      <c r="B49" s="83" t="s">
        <v>1001</v>
      </c>
      <c r="C49" s="94" t="s">
        <v>1082</v>
      </c>
      <c r="D49" s="95">
        <f>E49</f>
        <v>1819188.8</v>
      </c>
      <c r="E49" s="95">
        <f>E51+E52+E53</f>
        <v>1819188.8</v>
      </c>
      <c r="F49" s="95" t="s">
        <v>28</v>
      </c>
    </row>
    <row r="50" spans="1:6" ht="36.75" customHeight="1">
      <c r="A50" s="84"/>
      <c r="B50" s="85" t="s">
        <v>1</v>
      </c>
      <c r="C50" s="96"/>
      <c r="D50" s="97"/>
      <c r="E50" s="97"/>
      <c r="F50" s="97"/>
    </row>
    <row r="51" spans="1:6" ht="36.75" customHeight="1">
      <c r="A51" s="84" t="s">
        <v>11</v>
      </c>
      <c r="B51" s="85" t="s">
        <v>1002</v>
      </c>
      <c r="C51" s="96" t="s">
        <v>1073</v>
      </c>
      <c r="D51" s="98">
        <f>E51</f>
        <v>1753845.5</v>
      </c>
      <c r="E51" s="98">
        <v>1753845.5</v>
      </c>
      <c r="F51" s="98" t="s">
        <v>28</v>
      </c>
    </row>
    <row r="52" spans="1:6" ht="36.75" customHeight="1">
      <c r="A52" s="84">
        <v>1252</v>
      </c>
      <c r="B52" s="85" t="s">
        <v>1003</v>
      </c>
      <c r="C52" s="96"/>
      <c r="D52" s="98">
        <f>E52</f>
        <v>20343.3</v>
      </c>
      <c r="E52" s="98">
        <v>20343.3</v>
      </c>
      <c r="F52" s="98"/>
    </row>
    <row r="53" spans="1:6" ht="36.75" customHeight="1">
      <c r="A53" s="84" t="s">
        <v>12</v>
      </c>
      <c r="B53" s="85" t="s">
        <v>1004</v>
      </c>
      <c r="C53" s="96" t="s">
        <v>1073</v>
      </c>
      <c r="D53" s="98">
        <f>E53</f>
        <v>45000</v>
      </c>
      <c r="E53" s="98">
        <v>45000</v>
      </c>
      <c r="F53" s="98" t="s">
        <v>28</v>
      </c>
    </row>
    <row r="54" spans="1:6" ht="36.75" customHeight="1">
      <c r="A54" s="82" t="s">
        <v>1005</v>
      </c>
      <c r="B54" s="83" t="s">
        <v>1006</v>
      </c>
      <c r="C54" s="94" t="s">
        <v>1083</v>
      </c>
      <c r="D54" s="95">
        <f>F54</f>
        <v>0</v>
      </c>
      <c r="E54" s="95" t="s">
        <v>28</v>
      </c>
      <c r="F54" s="95">
        <f>F56</f>
        <v>0</v>
      </c>
    </row>
    <row r="55" spans="1:6" ht="36.75" customHeight="1">
      <c r="A55" s="84"/>
      <c r="B55" s="85" t="s">
        <v>1</v>
      </c>
      <c r="C55" s="96"/>
      <c r="D55" s="97"/>
      <c r="E55" s="97"/>
      <c r="F55" s="97"/>
    </row>
    <row r="56" spans="1:6" ht="36.75" customHeight="1">
      <c r="A56" s="84" t="s">
        <v>13</v>
      </c>
      <c r="B56" s="85" t="s">
        <v>1007</v>
      </c>
      <c r="C56" s="96" t="s">
        <v>1073</v>
      </c>
      <c r="D56" s="98">
        <f>F56</f>
        <v>0</v>
      </c>
      <c r="E56" s="98" t="s">
        <v>28</v>
      </c>
      <c r="F56" s="98">
        <v>0</v>
      </c>
    </row>
    <row r="57" spans="1:6" ht="36.75" customHeight="1">
      <c r="A57" s="82" t="s">
        <v>1008</v>
      </c>
      <c r="B57" s="83" t="s">
        <v>1009</v>
      </c>
      <c r="C57" s="94" t="s">
        <v>1084</v>
      </c>
      <c r="D57" s="95">
        <f>E57</f>
        <v>178688.7</v>
      </c>
      <c r="E57" s="95">
        <f>E59+E62+E67+E71+E92+E96+E102</f>
        <v>178688.7</v>
      </c>
      <c r="F57" s="95">
        <f>F99+F102</f>
        <v>387287.2</v>
      </c>
    </row>
    <row r="58" spans="1:6" ht="36.75" customHeight="1">
      <c r="A58" s="84"/>
      <c r="B58" s="85" t="s">
        <v>1</v>
      </c>
      <c r="C58" s="96"/>
      <c r="D58" s="97"/>
      <c r="E58" s="97"/>
      <c r="F58" s="97"/>
    </row>
    <row r="59" spans="1:6" ht="36.75" customHeight="1">
      <c r="A59" s="82" t="s">
        <v>1010</v>
      </c>
      <c r="B59" s="83" t="s">
        <v>1011</v>
      </c>
      <c r="C59" s="94" t="s">
        <v>1085</v>
      </c>
      <c r="D59" s="95">
        <v>0</v>
      </c>
      <c r="E59" s="95">
        <v>0</v>
      </c>
      <c r="F59" s="95" t="s">
        <v>28</v>
      </c>
    </row>
    <row r="60" spans="1:6" ht="36.75" customHeight="1">
      <c r="A60" s="84"/>
      <c r="B60" s="85" t="s">
        <v>1</v>
      </c>
      <c r="C60" s="96"/>
      <c r="D60" s="97"/>
      <c r="E60" s="97"/>
      <c r="F60" s="97"/>
    </row>
    <row r="61" spans="1:6" ht="36.75" customHeight="1">
      <c r="A61" s="84" t="s">
        <v>14</v>
      </c>
      <c r="B61" s="85" t="s">
        <v>1012</v>
      </c>
      <c r="C61" s="96"/>
      <c r="D61" s="98">
        <v>0</v>
      </c>
      <c r="E61" s="98">
        <v>0</v>
      </c>
      <c r="F61" s="98" t="s">
        <v>28</v>
      </c>
    </row>
    <row r="62" spans="1:6" ht="36.75" customHeight="1">
      <c r="A62" s="82" t="s">
        <v>1013</v>
      </c>
      <c r="B62" s="83" t="s">
        <v>1014</v>
      </c>
      <c r="C62" s="94" t="s">
        <v>1086</v>
      </c>
      <c r="D62" s="95">
        <f>E62</f>
        <v>13316.7</v>
      </c>
      <c r="E62" s="95">
        <f>E64+E65+E66</f>
        <v>13316.7</v>
      </c>
      <c r="F62" s="95" t="s">
        <v>28</v>
      </c>
    </row>
    <row r="63" spans="1:6" ht="36.75" customHeight="1">
      <c r="A63" s="84"/>
      <c r="B63" s="85" t="s">
        <v>1</v>
      </c>
      <c r="C63" s="96"/>
      <c r="D63" s="97"/>
      <c r="E63" s="97"/>
      <c r="F63" s="97"/>
    </row>
    <row r="64" spans="1:6" ht="36.75" customHeight="1">
      <c r="A64" s="84" t="s">
        <v>15</v>
      </c>
      <c r="B64" s="85" t="s">
        <v>1015</v>
      </c>
      <c r="C64" s="96" t="s">
        <v>1073</v>
      </c>
      <c r="D64" s="98">
        <f>E64</f>
        <v>13316.7</v>
      </c>
      <c r="E64" s="98">
        <v>13316.7</v>
      </c>
      <c r="F64" s="98" t="s">
        <v>28</v>
      </c>
    </row>
    <row r="65" spans="1:6" ht="36.75" customHeight="1">
      <c r="A65" s="84" t="s">
        <v>16</v>
      </c>
      <c r="B65" s="85" t="s">
        <v>1016</v>
      </c>
      <c r="C65" s="96"/>
      <c r="D65" s="98">
        <f>E65</f>
        <v>0</v>
      </c>
      <c r="E65" s="98">
        <v>0</v>
      </c>
      <c r="F65" s="98" t="s">
        <v>28</v>
      </c>
    </row>
    <row r="66" spans="1:6" ht="36.75" customHeight="1">
      <c r="A66" s="84" t="s">
        <v>17</v>
      </c>
      <c r="B66" s="85" t="s">
        <v>1017</v>
      </c>
      <c r="C66" s="96" t="s">
        <v>1073</v>
      </c>
      <c r="D66" s="98">
        <f>E66</f>
        <v>0</v>
      </c>
      <c r="E66" s="98">
        <v>0</v>
      </c>
      <c r="F66" s="98" t="s">
        <v>28</v>
      </c>
    </row>
    <row r="67" spans="1:6" ht="36.75" customHeight="1">
      <c r="A67" s="82" t="s">
        <v>1018</v>
      </c>
      <c r="B67" s="83" t="s">
        <v>1019</v>
      </c>
      <c r="C67" s="94" t="s">
        <v>1087</v>
      </c>
      <c r="D67" s="95">
        <f>E67</f>
        <v>0</v>
      </c>
      <c r="E67" s="95">
        <f>E69+E70</f>
        <v>0</v>
      </c>
      <c r="F67" s="95" t="s">
        <v>28</v>
      </c>
    </row>
    <row r="68" spans="1:6" ht="36.75" customHeight="1">
      <c r="A68" s="84"/>
      <c r="B68" s="85" t="s">
        <v>1</v>
      </c>
      <c r="C68" s="99"/>
      <c r="D68" s="97"/>
      <c r="E68" s="97"/>
      <c r="F68" s="97"/>
    </row>
    <row r="69" spans="1:6" ht="36.75" customHeight="1">
      <c r="A69" s="84" t="s">
        <v>18</v>
      </c>
      <c r="B69" s="85" t="s">
        <v>1020</v>
      </c>
      <c r="C69" s="96"/>
      <c r="D69" s="98">
        <f>E69</f>
        <v>0</v>
      </c>
      <c r="E69" s="98">
        <v>0</v>
      </c>
      <c r="F69" s="98" t="s">
        <v>28</v>
      </c>
    </row>
    <row r="70" spans="1:6" ht="36.75" customHeight="1">
      <c r="A70" s="84">
        <v>1343</v>
      </c>
      <c r="B70" s="85"/>
      <c r="C70" s="96"/>
      <c r="D70" s="98">
        <f>E70</f>
        <v>0</v>
      </c>
      <c r="E70" s="98">
        <v>0</v>
      </c>
      <c r="F70" s="98"/>
    </row>
    <row r="71" spans="1:6" ht="36.75" customHeight="1">
      <c r="A71" s="82" t="s">
        <v>1021</v>
      </c>
      <c r="B71" s="83" t="s">
        <v>1022</v>
      </c>
      <c r="C71" s="94" t="s">
        <v>1088</v>
      </c>
      <c r="D71" s="95">
        <f>E71</f>
        <v>125032</v>
      </c>
      <c r="E71" s="95">
        <f>E73</f>
        <v>125032</v>
      </c>
      <c r="F71" s="95" t="s">
        <v>28</v>
      </c>
    </row>
    <row r="72" spans="1:6" ht="36.75" customHeight="1">
      <c r="A72" s="84"/>
      <c r="B72" s="85" t="s">
        <v>1</v>
      </c>
      <c r="C72" s="96"/>
      <c r="D72" s="97"/>
      <c r="E72" s="97"/>
      <c r="F72" s="97"/>
    </row>
    <row r="73" spans="1:6" ht="36.75" customHeight="1">
      <c r="A73" s="84" t="s">
        <v>19</v>
      </c>
      <c r="B73" s="85" t="s">
        <v>1023</v>
      </c>
      <c r="C73" s="96" t="s">
        <v>1073</v>
      </c>
      <c r="D73" s="98">
        <f>E73</f>
        <v>125032</v>
      </c>
      <c r="E73" s="98">
        <f>E75+E76+E77+E78+E79+E80+E81+E82+E83+E84+E85+E86+E87+E88+E89+E90+E91</f>
        <v>125032</v>
      </c>
      <c r="F73" s="98" t="s">
        <v>28</v>
      </c>
    </row>
    <row r="74" spans="1:6" ht="36.75" customHeight="1">
      <c r="A74" s="84"/>
      <c r="B74" s="85" t="s">
        <v>1</v>
      </c>
      <c r="C74" s="96"/>
      <c r="D74" s="97"/>
      <c r="E74" s="97"/>
      <c r="F74" s="97"/>
    </row>
    <row r="75" spans="1:6" ht="36.75" customHeight="1">
      <c r="A75" s="84" t="s">
        <v>1024</v>
      </c>
      <c r="B75" s="85" t="s">
        <v>1025</v>
      </c>
      <c r="C75" s="96" t="s">
        <v>1073</v>
      </c>
      <c r="D75" s="98">
        <f>E75</f>
        <v>0</v>
      </c>
      <c r="E75" s="98">
        <v>0</v>
      </c>
      <c r="F75" s="98" t="s">
        <v>28</v>
      </c>
    </row>
    <row r="76" spans="1:6" ht="36.75" customHeight="1">
      <c r="A76" s="84" t="s">
        <v>1026</v>
      </c>
      <c r="B76" s="88" t="s">
        <v>1027</v>
      </c>
      <c r="C76" s="96" t="s">
        <v>1073</v>
      </c>
      <c r="D76" s="98">
        <f>E76</f>
        <v>0</v>
      </c>
      <c r="E76" s="98">
        <v>0</v>
      </c>
      <c r="F76" s="98" t="s">
        <v>28</v>
      </c>
    </row>
    <row r="77" spans="1:6" ht="36.75" customHeight="1">
      <c r="A77" s="84" t="s">
        <v>1028</v>
      </c>
      <c r="B77" s="85" t="s">
        <v>1029</v>
      </c>
      <c r="C77" s="96" t="s">
        <v>1073</v>
      </c>
      <c r="D77" s="98">
        <v>0</v>
      </c>
      <c r="E77" s="98">
        <v>0</v>
      </c>
      <c r="F77" s="98" t="s">
        <v>28</v>
      </c>
    </row>
    <row r="78" spans="1:6" ht="36.75" customHeight="1">
      <c r="A78" s="84" t="s">
        <v>1030</v>
      </c>
      <c r="B78" s="85" t="s">
        <v>1031</v>
      </c>
      <c r="C78" s="96" t="s">
        <v>1073</v>
      </c>
      <c r="D78" s="98">
        <f>E78</f>
        <v>0</v>
      </c>
      <c r="E78" s="98">
        <v>0</v>
      </c>
      <c r="F78" s="98" t="s">
        <v>28</v>
      </c>
    </row>
    <row r="79" spans="1:6" ht="36.75" customHeight="1">
      <c r="A79" s="84" t="s">
        <v>1032</v>
      </c>
      <c r="B79" s="85" t="s">
        <v>1033</v>
      </c>
      <c r="C79" s="96" t="s">
        <v>1073</v>
      </c>
      <c r="D79" s="98">
        <f>E79</f>
        <v>3500</v>
      </c>
      <c r="E79" s="98">
        <v>3500</v>
      </c>
      <c r="F79" s="98" t="s">
        <v>28</v>
      </c>
    </row>
    <row r="80" spans="1:6" ht="36.75" customHeight="1">
      <c r="A80" s="84" t="s">
        <v>1034</v>
      </c>
      <c r="B80" s="85" t="s">
        <v>1035</v>
      </c>
      <c r="C80" s="96" t="s">
        <v>1073</v>
      </c>
      <c r="D80" s="98">
        <f>E80</f>
        <v>46142</v>
      </c>
      <c r="E80" s="98">
        <v>46142</v>
      </c>
      <c r="F80" s="98" t="s">
        <v>28</v>
      </c>
    </row>
    <row r="81" spans="1:6" ht="36.75" customHeight="1">
      <c r="A81" s="84" t="s">
        <v>1036</v>
      </c>
      <c r="B81" s="85" t="s">
        <v>1037</v>
      </c>
      <c r="C81" s="96" t="s">
        <v>1073</v>
      </c>
      <c r="D81" s="98">
        <v>0</v>
      </c>
      <c r="E81" s="98">
        <v>0</v>
      </c>
      <c r="F81" s="98" t="s">
        <v>28</v>
      </c>
    </row>
    <row r="82" spans="1:6" ht="36.75" customHeight="1">
      <c r="A82" s="84">
        <v>13510</v>
      </c>
      <c r="B82" s="89" t="s">
        <v>1038</v>
      </c>
      <c r="C82" s="96"/>
      <c r="D82" s="98">
        <f>E82</f>
        <v>3000</v>
      </c>
      <c r="E82" s="98">
        <v>3000</v>
      </c>
      <c r="F82" s="92" t="s">
        <v>28</v>
      </c>
    </row>
    <row r="83" spans="1:6" ht="36.75" customHeight="1">
      <c r="A83" s="84" t="s">
        <v>1039</v>
      </c>
      <c r="B83" s="85" t="s">
        <v>1040</v>
      </c>
      <c r="C83" s="96" t="s">
        <v>1073</v>
      </c>
      <c r="D83" s="98">
        <f>E83</f>
        <v>0</v>
      </c>
      <c r="E83" s="98">
        <v>0</v>
      </c>
      <c r="F83" s="98" t="s">
        <v>28</v>
      </c>
    </row>
    <row r="84" spans="1:6" ht="36.75" customHeight="1">
      <c r="A84" s="84" t="s">
        <v>1041</v>
      </c>
      <c r="B84" s="85" t="s">
        <v>1042</v>
      </c>
      <c r="C84" s="96" t="s">
        <v>1073</v>
      </c>
      <c r="D84" s="98">
        <f>E84</f>
        <v>42546</v>
      </c>
      <c r="E84" s="98">
        <v>42546</v>
      </c>
      <c r="F84" s="98" t="s">
        <v>28</v>
      </c>
    </row>
    <row r="85" spans="1:6" ht="36.75" customHeight="1">
      <c r="A85" s="84" t="s">
        <v>1043</v>
      </c>
      <c r="B85" s="85" t="s">
        <v>1044</v>
      </c>
      <c r="C85" s="96" t="s">
        <v>1073</v>
      </c>
      <c r="D85" s="98">
        <f>E85</f>
        <v>29844</v>
      </c>
      <c r="E85" s="98">
        <v>29844</v>
      </c>
      <c r="F85" s="98" t="s">
        <v>28</v>
      </c>
    </row>
    <row r="86" spans="1:6" ht="36.75" customHeight="1">
      <c r="A86" s="84" t="s">
        <v>1045</v>
      </c>
      <c r="B86" s="85" t="s">
        <v>1046</v>
      </c>
      <c r="C86" s="96" t="s">
        <v>1073</v>
      </c>
      <c r="D86" s="98">
        <f>E86</f>
        <v>0</v>
      </c>
      <c r="E86" s="98">
        <v>0</v>
      </c>
      <c r="F86" s="98" t="s">
        <v>28</v>
      </c>
    </row>
    <row r="87" spans="1:6" ht="36.75" customHeight="1">
      <c r="A87" s="84" t="s">
        <v>1047</v>
      </c>
      <c r="B87" s="85" t="s">
        <v>1048</v>
      </c>
      <c r="C87" s="96" t="s">
        <v>1073</v>
      </c>
      <c r="D87" s="98">
        <v>0</v>
      </c>
      <c r="E87" s="98">
        <v>0</v>
      </c>
      <c r="F87" s="98" t="s">
        <v>28</v>
      </c>
    </row>
    <row r="88" spans="1:6" ht="36.75" customHeight="1">
      <c r="A88" s="84" t="s">
        <v>1049</v>
      </c>
      <c r="B88" s="85" t="s">
        <v>1050</v>
      </c>
      <c r="C88" s="96" t="s">
        <v>1073</v>
      </c>
      <c r="D88" s="98">
        <f>E88</f>
        <v>0</v>
      </c>
      <c r="E88" s="98">
        <v>0</v>
      </c>
      <c r="F88" s="98" t="s">
        <v>28</v>
      </c>
    </row>
    <row r="89" spans="1:6" ht="36.75" customHeight="1">
      <c r="A89" s="84" t="s">
        <v>1051</v>
      </c>
      <c r="B89" s="85" t="s">
        <v>1052</v>
      </c>
      <c r="C89" s="96" t="s">
        <v>1073</v>
      </c>
      <c r="D89" s="98">
        <v>0</v>
      </c>
      <c r="E89" s="98">
        <v>0</v>
      </c>
      <c r="F89" s="98" t="s">
        <v>28</v>
      </c>
    </row>
    <row r="90" spans="1:6" ht="36.75" customHeight="1">
      <c r="A90" s="84" t="s">
        <v>1053</v>
      </c>
      <c r="B90" s="85" t="s">
        <v>1054</v>
      </c>
      <c r="C90" s="96" t="s">
        <v>1073</v>
      </c>
      <c r="D90" s="98">
        <f>E90</f>
        <v>0</v>
      </c>
      <c r="E90" s="98">
        <v>0</v>
      </c>
      <c r="F90" s="98" t="s">
        <v>28</v>
      </c>
    </row>
    <row r="91" spans="1:6" ht="36.75" customHeight="1">
      <c r="A91" s="84" t="s">
        <v>20</v>
      </c>
      <c r="B91" s="85" t="s">
        <v>1055</v>
      </c>
      <c r="C91" s="96" t="s">
        <v>1073</v>
      </c>
      <c r="D91" s="98">
        <f>E91</f>
        <v>0</v>
      </c>
      <c r="E91" s="98">
        <v>0</v>
      </c>
      <c r="F91" s="98" t="s">
        <v>28</v>
      </c>
    </row>
    <row r="92" spans="1:6" ht="36.75" customHeight="1">
      <c r="A92" s="82" t="s">
        <v>1056</v>
      </c>
      <c r="B92" s="83" t="s">
        <v>1057</v>
      </c>
      <c r="C92" s="94" t="s">
        <v>1089</v>
      </c>
      <c r="D92" s="95">
        <f>E92</f>
        <v>340</v>
      </c>
      <c r="E92" s="95">
        <f>E94+E95</f>
        <v>340</v>
      </c>
      <c r="F92" s="95" t="s">
        <v>28</v>
      </c>
    </row>
    <row r="93" spans="1:6" ht="36.75" customHeight="1">
      <c r="A93" s="84"/>
      <c r="B93" s="85" t="s">
        <v>1</v>
      </c>
      <c r="C93" s="96"/>
      <c r="D93" s="97"/>
      <c r="E93" s="97"/>
      <c r="F93" s="97"/>
    </row>
    <row r="94" spans="1:6" ht="36.75" customHeight="1">
      <c r="A94" s="84" t="s">
        <v>21</v>
      </c>
      <c r="B94" s="85" t="s">
        <v>1058</v>
      </c>
      <c r="C94" s="96" t="s">
        <v>1073</v>
      </c>
      <c r="D94" s="98">
        <f>E94</f>
        <v>340</v>
      </c>
      <c r="E94" s="98">
        <v>340</v>
      </c>
      <c r="F94" s="98" t="s">
        <v>28</v>
      </c>
    </row>
    <row r="95" spans="1:6" ht="36.75" customHeight="1">
      <c r="A95" s="84" t="s">
        <v>22</v>
      </c>
      <c r="B95" s="85" t="s">
        <v>1059</v>
      </c>
      <c r="C95" s="96" t="s">
        <v>1073</v>
      </c>
      <c r="D95" s="98">
        <v>0</v>
      </c>
      <c r="E95" s="98">
        <v>0</v>
      </c>
      <c r="F95" s="98" t="s">
        <v>28</v>
      </c>
    </row>
    <row r="96" spans="1:6" ht="36.75" customHeight="1">
      <c r="A96" s="82" t="s">
        <v>1060</v>
      </c>
      <c r="B96" s="83" t="s">
        <v>1061</v>
      </c>
      <c r="C96" s="94" t="s">
        <v>1090</v>
      </c>
      <c r="D96" s="95">
        <v>0</v>
      </c>
      <c r="E96" s="95">
        <v>0</v>
      </c>
      <c r="F96" s="95" t="s">
        <v>28</v>
      </c>
    </row>
    <row r="97" spans="1:6" ht="36.75" customHeight="1">
      <c r="A97" s="84"/>
      <c r="B97" s="85" t="s">
        <v>1</v>
      </c>
      <c r="C97" s="96"/>
      <c r="D97" s="97"/>
      <c r="E97" s="97"/>
      <c r="F97" s="97"/>
    </row>
    <row r="98" spans="1:6" ht="36.75" customHeight="1">
      <c r="A98" s="84" t="s">
        <v>188</v>
      </c>
      <c r="B98" s="85" t="s">
        <v>1062</v>
      </c>
      <c r="C98" s="96" t="s">
        <v>1073</v>
      </c>
      <c r="D98" s="98">
        <v>0</v>
      </c>
      <c r="E98" s="98">
        <v>0</v>
      </c>
      <c r="F98" s="98" t="s">
        <v>28</v>
      </c>
    </row>
    <row r="99" spans="1:6" ht="36.75" customHeight="1">
      <c r="A99" s="82" t="s">
        <v>1063</v>
      </c>
      <c r="B99" s="83" t="s">
        <v>1064</v>
      </c>
      <c r="C99" s="94" t="s">
        <v>1091</v>
      </c>
      <c r="D99" s="95">
        <f>F99</f>
        <v>0</v>
      </c>
      <c r="E99" s="95" t="s">
        <v>28</v>
      </c>
      <c r="F99" s="95">
        <f>F101</f>
        <v>0</v>
      </c>
    </row>
    <row r="100" spans="1:6" ht="36.75" customHeight="1">
      <c r="A100" s="84"/>
      <c r="B100" s="85" t="s">
        <v>1</v>
      </c>
      <c r="C100" s="96"/>
      <c r="D100" s="97"/>
      <c r="E100" s="97"/>
      <c r="F100" s="97"/>
    </row>
    <row r="101" spans="1:6" ht="36.75" customHeight="1">
      <c r="A101" s="84" t="s">
        <v>23</v>
      </c>
      <c r="B101" s="85" t="s">
        <v>1065</v>
      </c>
      <c r="C101" s="96"/>
      <c r="D101" s="98">
        <f>F101</f>
        <v>0</v>
      </c>
      <c r="E101" s="98" t="s">
        <v>28</v>
      </c>
      <c r="F101" s="98">
        <v>0</v>
      </c>
    </row>
    <row r="102" spans="1:6" ht="36.75" customHeight="1">
      <c r="A102" s="82" t="s">
        <v>24</v>
      </c>
      <c r="B102" s="83" t="s">
        <v>1066</v>
      </c>
      <c r="C102" s="94" t="s">
        <v>1092</v>
      </c>
      <c r="D102" s="95">
        <f>D104+D105+D106</f>
        <v>427287.2</v>
      </c>
      <c r="E102" s="95">
        <f>E106</f>
        <v>40000</v>
      </c>
      <c r="F102" s="95">
        <f>F104+F105+F106</f>
        <v>387287.2</v>
      </c>
    </row>
    <row r="103" spans="1:6" ht="36.75" customHeight="1">
      <c r="A103" s="84"/>
      <c r="B103" s="85" t="s">
        <v>1</v>
      </c>
      <c r="C103" s="96"/>
      <c r="D103" s="97"/>
      <c r="E103" s="97"/>
      <c r="F103" s="97"/>
    </row>
    <row r="104" spans="1:6" ht="36.75" customHeight="1">
      <c r="A104" s="84" t="s">
        <v>25</v>
      </c>
      <c r="B104" s="85" t="s">
        <v>1067</v>
      </c>
      <c r="C104" s="96" t="s">
        <v>1073</v>
      </c>
      <c r="D104" s="98">
        <v>0</v>
      </c>
      <c r="E104" s="98" t="s">
        <v>28</v>
      </c>
      <c r="F104" s="98">
        <v>0</v>
      </c>
    </row>
    <row r="105" spans="1:6" ht="36.75" customHeight="1">
      <c r="A105" s="84" t="s">
        <v>26</v>
      </c>
      <c r="B105" s="85" t="s">
        <v>1068</v>
      </c>
      <c r="C105" s="96" t="s">
        <v>1073</v>
      </c>
      <c r="D105" s="98">
        <f>F105</f>
        <v>387287.2</v>
      </c>
      <c r="E105" s="98" t="s">
        <v>28</v>
      </c>
      <c r="F105" s="98">
        <v>387287.2</v>
      </c>
    </row>
    <row r="106" spans="1:6" ht="36.75" customHeight="1" thickBot="1">
      <c r="A106" s="90" t="s">
        <v>27</v>
      </c>
      <c r="B106" s="91" t="s">
        <v>1069</v>
      </c>
      <c r="C106" s="100" t="s">
        <v>1073</v>
      </c>
      <c r="D106" s="101">
        <f>E106</f>
        <v>40000</v>
      </c>
      <c r="E106" s="101">
        <v>40000</v>
      </c>
      <c r="F106" s="101">
        <v>0</v>
      </c>
    </row>
  </sheetData>
  <mergeCells count="6">
    <mergeCell ref="D1:F1"/>
    <mergeCell ref="D2:D3"/>
    <mergeCell ref="E2:F2"/>
    <mergeCell ref="A1:A3"/>
    <mergeCell ref="B1:B3"/>
    <mergeCell ref="C1:C3"/>
  </mergeCells>
  <pageMargins left="0" right="0" top="0" bottom="0" header="0" footer="0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8"/>
  <sheetViews>
    <sheetView workbookViewId="0">
      <selection activeCell="N8" sqref="N8"/>
    </sheetView>
  </sheetViews>
  <sheetFormatPr defaultColWidth="14.28515625" defaultRowHeight="15.75"/>
  <cols>
    <col min="1" max="1" width="5.42578125" style="20" customWidth="1"/>
    <col min="2" max="2" width="5.42578125" style="22" customWidth="1"/>
    <col min="3" max="3" width="4.42578125" style="23" customWidth="1"/>
    <col min="4" max="4" width="4.140625" style="24" customWidth="1"/>
    <col min="5" max="5" width="49.28515625" style="21" customWidth="1"/>
    <col min="6" max="6" width="12.5703125" style="3" customWidth="1"/>
    <col min="7" max="7" width="11.85546875" style="3" customWidth="1"/>
    <col min="8" max="8" width="11.140625" style="3" customWidth="1"/>
    <col min="9" max="9" width="1.28515625" style="8" customWidth="1"/>
    <col min="10" max="16384" width="14.28515625" style="8"/>
  </cols>
  <sheetData>
    <row r="1" spans="1:8" s="2" customFormat="1" ht="18">
      <c r="A1" s="218" t="s">
        <v>1093</v>
      </c>
      <c r="B1" s="218"/>
      <c r="C1" s="218"/>
      <c r="D1" s="218"/>
      <c r="E1" s="218"/>
      <c r="F1" s="218"/>
      <c r="G1" s="218"/>
      <c r="H1" s="218"/>
    </row>
    <row r="2" spans="1:8" s="2" customFormat="1">
      <c r="A2" s="219" t="s">
        <v>1094</v>
      </c>
      <c r="B2" s="219"/>
      <c r="C2" s="219"/>
      <c r="D2" s="219"/>
      <c r="E2" s="219"/>
      <c r="F2" s="219"/>
      <c r="G2" s="219"/>
      <c r="H2" s="219"/>
    </row>
    <row r="3" spans="1:8" s="2" customFormat="1">
      <c r="A3" s="102"/>
      <c r="B3" s="103"/>
      <c r="C3" s="104"/>
      <c r="D3" s="104"/>
      <c r="F3" s="225" t="s">
        <v>521</v>
      </c>
      <c r="G3" s="225"/>
      <c r="H3" s="225"/>
    </row>
    <row r="4" spans="1:8" s="9" customFormat="1" ht="20.25" customHeight="1">
      <c r="A4" s="220" t="s">
        <v>190</v>
      </c>
      <c r="B4" s="222" t="s">
        <v>191</v>
      </c>
      <c r="C4" s="223" t="s">
        <v>192</v>
      </c>
      <c r="D4" s="223" t="s">
        <v>193</v>
      </c>
      <c r="E4" s="224" t="s">
        <v>194</v>
      </c>
      <c r="F4" s="220" t="s">
        <v>29</v>
      </c>
      <c r="G4" s="221" t="s">
        <v>30</v>
      </c>
      <c r="H4" s="221"/>
    </row>
    <row r="5" spans="1:8" s="10" customFormat="1" ht="35.25" customHeight="1">
      <c r="A5" s="220"/>
      <c r="B5" s="222"/>
      <c r="C5" s="223"/>
      <c r="D5" s="223"/>
      <c r="E5" s="224"/>
      <c r="F5" s="221"/>
      <c r="G5" s="105" t="s">
        <v>31</v>
      </c>
      <c r="H5" s="105" t="s">
        <v>32</v>
      </c>
    </row>
    <row r="6" spans="1:8" s="57" customFormat="1" ht="12">
      <c r="A6" s="106" t="s">
        <v>36</v>
      </c>
      <c r="B6" s="106" t="s">
        <v>37</v>
      </c>
      <c r="C6" s="106" t="s">
        <v>38</v>
      </c>
      <c r="D6" s="106" t="s">
        <v>195</v>
      </c>
      <c r="E6" s="106" t="s">
        <v>196</v>
      </c>
      <c r="F6" s="106" t="s">
        <v>213</v>
      </c>
      <c r="G6" s="106" t="s">
        <v>216</v>
      </c>
      <c r="H6" s="106" t="s">
        <v>218</v>
      </c>
    </row>
    <row r="7" spans="1:8" s="13" customFormat="1" ht="51.75">
      <c r="A7" s="107">
        <v>2000</v>
      </c>
      <c r="B7" s="108" t="s">
        <v>33</v>
      </c>
      <c r="C7" s="109" t="s">
        <v>4</v>
      </c>
      <c r="D7" s="110" t="s">
        <v>4</v>
      </c>
      <c r="E7" s="111" t="s">
        <v>1095</v>
      </c>
      <c r="F7" s="18">
        <f>F8+F43+F61+F87+F140+F160+F209+F239+F270+F302</f>
        <v>2442863.0999999996</v>
      </c>
      <c r="G7" s="18">
        <f>G8+G43+G61+G87+G140+G160+G209+G239+G270+G302</f>
        <v>2442863.0999999996</v>
      </c>
      <c r="H7" s="18">
        <f>H8+H43+H61+H87+H140+H160+H180+H209+H239+H270+H302</f>
        <v>387287.19999999995</v>
      </c>
    </row>
    <row r="8" spans="1:8" s="11" customFormat="1" ht="52.5">
      <c r="A8" s="112">
        <v>2100</v>
      </c>
      <c r="B8" s="113" t="s">
        <v>34</v>
      </c>
      <c r="C8" s="113" t="s">
        <v>35</v>
      </c>
      <c r="D8" s="113" t="s">
        <v>35</v>
      </c>
      <c r="E8" s="114" t="s">
        <v>1096</v>
      </c>
      <c r="F8" s="14">
        <f>G8+H8</f>
        <v>698441.9</v>
      </c>
      <c r="G8" s="14">
        <f>G10+G15+G19+G24+G27+G30+G33+G36</f>
        <v>657007.1</v>
      </c>
      <c r="H8" s="14">
        <f>H10+H15+H19+H24+H27+H30+H33+H36</f>
        <v>41434.800000000003</v>
      </c>
    </row>
    <row r="9" spans="1:8">
      <c r="A9" s="115"/>
      <c r="B9" s="113"/>
      <c r="C9" s="113"/>
      <c r="D9" s="113"/>
      <c r="E9" s="116" t="s">
        <v>197</v>
      </c>
      <c r="F9" s="1"/>
      <c r="G9" s="1"/>
      <c r="H9" s="1"/>
    </row>
    <row r="10" spans="1:8" s="12" customFormat="1" ht="36">
      <c r="A10" s="115">
        <v>2110</v>
      </c>
      <c r="B10" s="113" t="s">
        <v>34</v>
      </c>
      <c r="C10" s="113" t="s">
        <v>36</v>
      </c>
      <c r="D10" s="113" t="s">
        <v>35</v>
      </c>
      <c r="E10" s="117" t="s">
        <v>198</v>
      </c>
      <c r="F10" s="1">
        <f>G10+H10</f>
        <v>690441.9</v>
      </c>
      <c r="G10" s="1">
        <f>G12+G13+G14</f>
        <v>649007.1</v>
      </c>
      <c r="H10" s="1">
        <f>H12+H13+H14</f>
        <v>41434.800000000003</v>
      </c>
    </row>
    <row r="11" spans="1:8" s="12" customFormat="1">
      <c r="A11" s="115"/>
      <c r="B11" s="113"/>
      <c r="C11" s="113"/>
      <c r="D11" s="113"/>
      <c r="E11" s="116" t="s">
        <v>189</v>
      </c>
      <c r="F11" s="1"/>
      <c r="G11" s="29"/>
      <c r="H11" s="29"/>
    </row>
    <row r="12" spans="1:8">
      <c r="A12" s="115">
        <v>2111</v>
      </c>
      <c r="B12" s="118" t="s">
        <v>34</v>
      </c>
      <c r="C12" s="118" t="s">
        <v>36</v>
      </c>
      <c r="D12" s="118" t="s">
        <v>36</v>
      </c>
      <c r="E12" s="116" t="s">
        <v>199</v>
      </c>
      <c r="F12" s="59">
        <f>G12+H12</f>
        <v>690441.9</v>
      </c>
      <c r="G12" s="59">
        <v>649007.1</v>
      </c>
      <c r="H12" s="1">
        <v>41434.800000000003</v>
      </c>
    </row>
    <row r="13" spans="1:8">
      <c r="A13" s="115">
        <v>2112</v>
      </c>
      <c r="B13" s="118" t="s">
        <v>34</v>
      </c>
      <c r="C13" s="118" t="s">
        <v>36</v>
      </c>
      <c r="D13" s="118" t="s">
        <v>37</v>
      </c>
      <c r="E13" s="116" t="s">
        <v>200</v>
      </c>
      <c r="F13" s="1">
        <f>G13+H13</f>
        <v>0</v>
      </c>
      <c r="G13" s="1"/>
      <c r="H13" s="1"/>
    </row>
    <row r="14" spans="1:8">
      <c r="A14" s="115">
        <v>2113</v>
      </c>
      <c r="B14" s="118" t="s">
        <v>34</v>
      </c>
      <c r="C14" s="118" t="s">
        <v>36</v>
      </c>
      <c r="D14" s="118" t="s">
        <v>38</v>
      </c>
      <c r="E14" s="116" t="s">
        <v>201</v>
      </c>
      <c r="F14" s="1">
        <f>G14+H14</f>
        <v>0</v>
      </c>
      <c r="G14" s="1"/>
      <c r="H14" s="1"/>
    </row>
    <row r="15" spans="1:8">
      <c r="A15" s="115">
        <v>2120</v>
      </c>
      <c r="B15" s="113" t="s">
        <v>34</v>
      </c>
      <c r="C15" s="113" t="s">
        <v>37</v>
      </c>
      <c r="D15" s="113" t="s">
        <v>35</v>
      </c>
      <c r="E15" s="117" t="s">
        <v>202</v>
      </c>
      <c r="F15" s="1">
        <f>G15+H15</f>
        <v>0</v>
      </c>
      <c r="G15" s="1">
        <f>G17+G18</f>
        <v>0</v>
      </c>
      <c r="H15" s="1">
        <f>H17+H18</f>
        <v>0</v>
      </c>
    </row>
    <row r="16" spans="1:8" s="12" customFormat="1">
      <c r="A16" s="115"/>
      <c r="B16" s="113"/>
      <c r="C16" s="113"/>
      <c r="D16" s="113"/>
      <c r="E16" s="116" t="s">
        <v>189</v>
      </c>
      <c r="F16" s="1"/>
      <c r="G16" s="29"/>
      <c r="H16" s="29"/>
    </row>
    <row r="17" spans="1:8">
      <c r="A17" s="115">
        <v>2121</v>
      </c>
      <c r="B17" s="118" t="s">
        <v>34</v>
      </c>
      <c r="C17" s="118" t="s">
        <v>37</v>
      </c>
      <c r="D17" s="118" t="s">
        <v>36</v>
      </c>
      <c r="E17" s="119" t="s">
        <v>203</v>
      </c>
      <c r="F17" s="1">
        <f>G17+H17</f>
        <v>0</v>
      </c>
      <c r="G17" s="1"/>
      <c r="H17" s="1"/>
    </row>
    <row r="18" spans="1:8" ht="24">
      <c r="A18" s="115">
        <v>2122</v>
      </c>
      <c r="B18" s="118" t="s">
        <v>34</v>
      </c>
      <c r="C18" s="118" t="s">
        <v>37</v>
      </c>
      <c r="D18" s="118" t="s">
        <v>37</v>
      </c>
      <c r="E18" s="116" t="s">
        <v>204</v>
      </c>
      <c r="F18" s="1">
        <f>G18+H18</f>
        <v>0</v>
      </c>
      <c r="G18" s="1"/>
      <c r="H18" s="1"/>
    </row>
    <row r="19" spans="1:8">
      <c r="A19" s="115">
        <v>2130</v>
      </c>
      <c r="B19" s="113" t="s">
        <v>34</v>
      </c>
      <c r="C19" s="113" t="s">
        <v>38</v>
      </c>
      <c r="D19" s="113" t="s">
        <v>35</v>
      </c>
      <c r="E19" s="117" t="s">
        <v>205</v>
      </c>
      <c r="F19" s="1">
        <f>G19+H19</f>
        <v>0</v>
      </c>
      <c r="G19" s="1">
        <f>G21+G22+G23</f>
        <v>0</v>
      </c>
      <c r="H19" s="1">
        <f>H21+H22+H23</f>
        <v>0</v>
      </c>
    </row>
    <row r="20" spans="1:8" s="12" customFormat="1">
      <c r="A20" s="115"/>
      <c r="B20" s="113"/>
      <c r="C20" s="113"/>
      <c r="D20" s="113"/>
      <c r="E20" s="116" t="s">
        <v>189</v>
      </c>
      <c r="F20" s="1"/>
      <c r="G20" s="29"/>
      <c r="H20" s="29"/>
    </row>
    <row r="21" spans="1:8" ht="15.75" customHeight="1">
      <c r="A21" s="115">
        <v>2131</v>
      </c>
      <c r="B21" s="118" t="s">
        <v>34</v>
      </c>
      <c r="C21" s="118" t="s">
        <v>38</v>
      </c>
      <c r="D21" s="118" t="s">
        <v>36</v>
      </c>
      <c r="E21" s="116" t="s">
        <v>206</v>
      </c>
      <c r="F21" s="1">
        <f>G21+H21</f>
        <v>0</v>
      </c>
      <c r="G21" s="1"/>
      <c r="H21" s="1"/>
    </row>
    <row r="22" spans="1:8">
      <c r="A22" s="115">
        <v>2132</v>
      </c>
      <c r="B22" s="118" t="s">
        <v>34</v>
      </c>
      <c r="C22" s="118" t="s">
        <v>38</v>
      </c>
      <c r="D22" s="118" t="s">
        <v>37</v>
      </c>
      <c r="E22" s="116" t="s">
        <v>207</v>
      </c>
      <c r="F22" s="1">
        <f>G22+H22</f>
        <v>0</v>
      </c>
      <c r="G22" s="1"/>
      <c r="H22" s="1"/>
    </row>
    <row r="23" spans="1:8">
      <c r="A23" s="115">
        <v>2133</v>
      </c>
      <c r="B23" s="118" t="s">
        <v>34</v>
      </c>
      <c r="C23" s="118" t="s">
        <v>38</v>
      </c>
      <c r="D23" s="118" t="s">
        <v>38</v>
      </c>
      <c r="E23" s="116" t="s">
        <v>208</v>
      </c>
      <c r="F23" s="1">
        <f>G23+H23</f>
        <v>0</v>
      </c>
      <c r="G23" s="1"/>
      <c r="H23" s="1"/>
    </row>
    <row r="24" spans="1:8">
      <c r="A24" s="115">
        <v>2140</v>
      </c>
      <c r="B24" s="113" t="s">
        <v>34</v>
      </c>
      <c r="C24" s="113" t="s">
        <v>195</v>
      </c>
      <c r="D24" s="113" t="s">
        <v>35</v>
      </c>
      <c r="E24" s="117" t="s">
        <v>209</v>
      </c>
      <c r="F24" s="1">
        <f>G24+H24</f>
        <v>0</v>
      </c>
      <c r="G24" s="1">
        <f>G26</f>
        <v>0</v>
      </c>
      <c r="H24" s="1">
        <f>H26</f>
        <v>0</v>
      </c>
    </row>
    <row r="25" spans="1:8" s="12" customFormat="1">
      <c r="A25" s="115"/>
      <c r="B25" s="113"/>
      <c r="C25" s="113"/>
      <c r="D25" s="113"/>
      <c r="E25" s="116" t="s">
        <v>189</v>
      </c>
      <c r="F25" s="1"/>
      <c r="G25" s="29"/>
      <c r="H25" s="29"/>
    </row>
    <row r="26" spans="1:8">
      <c r="A26" s="115">
        <v>2141</v>
      </c>
      <c r="B26" s="118" t="s">
        <v>34</v>
      </c>
      <c r="C26" s="118" t="s">
        <v>195</v>
      </c>
      <c r="D26" s="118" t="s">
        <v>36</v>
      </c>
      <c r="E26" s="116" t="s">
        <v>210</v>
      </c>
      <c r="F26" s="1">
        <f>G26+H26</f>
        <v>0</v>
      </c>
      <c r="G26" s="1"/>
      <c r="H26" s="1"/>
    </row>
    <row r="27" spans="1:8" ht="24">
      <c r="A27" s="115">
        <v>2150</v>
      </c>
      <c r="B27" s="113" t="s">
        <v>34</v>
      </c>
      <c r="C27" s="113" t="s">
        <v>196</v>
      </c>
      <c r="D27" s="113" t="s">
        <v>35</v>
      </c>
      <c r="E27" s="117" t="s">
        <v>211</v>
      </c>
      <c r="F27" s="1">
        <f>G27+H27</f>
        <v>0</v>
      </c>
      <c r="G27" s="1">
        <f>G29</f>
        <v>0</v>
      </c>
      <c r="H27" s="1">
        <f>H29</f>
        <v>0</v>
      </c>
    </row>
    <row r="28" spans="1:8" s="12" customFormat="1">
      <c r="A28" s="115"/>
      <c r="B28" s="113"/>
      <c r="C28" s="113"/>
      <c r="D28" s="113"/>
      <c r="E28" s="116" t="s">
        <v>189</v>
      </c>
      <c r="F28" s="1"/>
      <c r="G28" s="29"/>
      <c r="H28" s="29"/>
    </row>
    <row r="29" spans="1:8" ht="24">
      <c r="A29" s="115">
        <v>2151</v>
      </c>
      <c r="B29" s="118" t="s">
        <v>34</v>
      </c>
      <c r="C29" s="118" t="s">
        <v>196</v>
      </c>
      <c r="D29" s="118" t="s">
        <v>36</v>
      </c>
      <c r="E29" s="116" t="s">
        <v>212</v>
      </c>
      <c r="F29" s="1">
        <f>G29+H29</f>
        <v>0</v>
      </c>
      <c r="G29" s="1"/>
      <c r="H29" s="1"/>
    </row>
    <row r="30" spans="1:8" ht="24">
      <c r="A30" s="115">
        <v>2160</v>
      </c>
      <c r="B30" s="113" t="s">
        <v>34</v>
      </c>
      <c r="C30" s="113" t="s">
        <v>213</v>
      </c>
      <c r="D30" s="113" t="s">
        <v>35</v>
      </c>
      <c r="E30" s="117" t="s">
        <v>214</v>
      </c>
      <c r="F30" s="1">
        <f>G30+H30</f>
        <v>8000</v>
      </c>
      <c r="G30" s="1">
        <f>G32</f>
        <v>8000</v>
      </c>
      <c r="H30" s="1">
        <f>H32</f>
        <v>0</v>
      </c>
    </row>
    <row r="31" spans="1:8" s="12" customFormat="1">
      <c r="A31" s="115"/>
      <c r="B31" s="113"/>
      <c r="C31" s="113"/>
      <c r="D31" s="113"/>
      <c r="E31" s="116" t="s">
        <v>189</v>
      </c>
      <c r="F31" s="1"/>
      <c r="G31" s="29"/>
      <c r="H31" s="29"/>
    </row>
    <row r="32" spans="1:8" ht="24">
      <c r="A32" s="115">
        <v>2161</v>
      </c>
      <c r="B32" s="118" t="s">
        <v>34</v>
      </c>
      <c r="C32" s="118" t="s">
        <v>213</v>
      </c>
      <c r="D32" s="118" t="s">
        <v>36</v>
      </c>
      <c r="E32" s="116" t="s">
        <v>215</v>
      </c>
      <c r="F32" s="1">
        <f>G32+H32</f>
        <v>8000</v>
      </c>
      <c r="G32" s="1">
        <v>8000</v>
      </c>
      <c r="H32" s="1"/>
    </row>
    <row r="33" spans="1:8">
      <c r="A33" s="115">
        <v>2170</v>
      </c>
      <c r="B33" s="113" t="s">
        <v>34</v>
      </c>
      <c r="C33" s="113" t="s">
        <v>216</v>
      </c>
      <c r="D33" s="113" t="s">
        <v>35</v>
      </c>
      <c r="E33" s="117" t="s">
        <v>217</v>
      </c>
      <c r="F33" s="1">
        <f>G33+H33</f>
        <v>0</v>
      </c>
      <c r="G33" s="1">
        <f>G35</f>
        <v>0</v>
      </c>
      <c r="H33" s="1">
        <f>H35</f>
        <v>0</v>
      </c>
    </row>
    <row r="34" spans="1:8" s="12" customFormat="1">
      <c r="A34" s="115"/>
      <c r="B34" s="113"/>
      <c r="C34" s="113"/>
      <c r="D34" s="113"/>
      <c r="E34" s="116" t="s">
        <v>189</v>
      </c>
      <c r="F34" s="1"/>
      <c r="G34" s="29"/>
      <c r="H34" s="29"/>
    </row>
    <row r="35" spans="1:8">
      <c r="A35" s="115">
        <v>2171</v>
      </c>
      <c r="B35" s="118" t="s">
        <v>34</v>
      </c>
      <c r="C35" s="118" t="s">
        <v>216</v>
      </c>
      <c r="D35" s="118" t="s">
        <v>36</v>
      </c>
      <c r="E35" s="116" t="s">
        <v>217</v>
      </c>
      <c r="F35" s="1">
        <f>G35+H35</f>
        <v>0</v>
      </c>
      <c r="G35" s="1"/>
      <c r="H35" s="1"/>
    </row>
    <row r="36" spans="1:8" ht="24">
      <c r="A36" s="115">
        <v>2180</v>
      </c>
      <c r="B36" s="113" t="s">
        <v>34</v>
      </c>
      <c r="C36" s="113" t="s">
        <v>218</v>
      </c>
      <c r="D36" s="113" t="s">
        <v>35</v>
      </c>
      <c r="E36" s="117" t="s">
        <v>219</v>
      </c>
      <c r="F36" s="1">
        <f>G36+H36</f>
        <v>0</v>
      </c>
      <c r="G36" s="1">
        <f>G38</f>
        <v>0</v>
      </c>
      <c r="H36" s="1">
        <f>H38</f>
        <v>0</v>
      </c>
    </row>
    <row r="37" spans="1:8" s="12" customFormat="1">
      <c r="A37" s="115"/>
      <c r="B37" s="113"/>
      <c r="C37" s="113"/>
      <c r="D37" s="113"/>
      <c r="E37" s="116" t="s">
        <v>189</v>
      </c>
      <c r="F37" s="1"/>
      <c r="G37" s="29"/>
      <c r="H37" s="29"/>
    </row>
    <row r="38" spans="1:8" ht="24">
      <c r="A38" s="115">
        <v>2181</v>
      </c>
      <c r="B38" s="118" t="s">
        <v>34</v>
      </c>
      <c r="C38" s="118" t="s">
        <v>218</v>
      </c>
      <c r="D38" s="118" t="s">
        <v>36</v>
      </c>
      <c r="E38" s="116" t="s">
        <v>219</v>
      </c>
      <c r="F38" s="1">
        <f>G38+H38</f>
        <v>0</v>
      </c>
      <c r="G38" s="1">
        <f>G40+G41</f>
        <v>0</v>
      </c>
      <c r="H38" s="1">
        <f>H40+H41</f>
        <v>0</v>
      </c>
    </row>
    <row r="39" spans="1:8">
      <c r="A39" s="115"/>
      <c r="B39" s="118"/>
      <c r="C39" s="118"/>
      <c r="D39" s="118"/>
      <c r="E39" s="116" t="s">
        <v>189</v>
      </c>
      <c r="F39" s="1"/>
      <c r="G39" s="1"/>
      <c r="H39" s="1"/>
    </row>
    <row r="40" spans="1:8">
      <c r="A40" s="115">
        <v>2182</v>
      </c>
      <c r="B40" s="118" t="s">
        <v>34</v>
      </c>
      <c r="C40" s="118" t="s">
        <v>218</v>
      </c>
      <c r="D40" s="118" t="s">
        <v>36</v>
      </c>
      <c r="E40" s="116" t="s">
        <v>220</v>
      </c>
      <c r="F40" s="1">
        <f>G40+H40</f>
        <v>0</v>
      </c>
      <c r="G40" s="1"/>
      <c r="H40" s="1"/>
    </row>
    <row r="41" spans="1:8">
      <c r="A41" s="115">
        <v>2183</v>
      </c>
      <c r="B41" s="118" t="s">
        <v>34</v>
      </c>
      <c r="C41" s="118" t="s">
        <v>218</v>
      </c>
      <c r="D41" s="118" t="s">
        <v>36</v>
      </c>
      <c r="E41" s="116" t="s">
        <v>221</v>
      </c>
      <c r="F41" s="1">
        <f>G41+H41</f>
        <v>0</v>
      </c>
      <c r="G41" s="1"/>
      <c r="H41" s="1"/>
    </row>
    <row r="42" spans="1:8" ht="24">
      <c r="A42" s="115">
        <v>2184</v>
      </c>
      <c r="B42" s="118" t="s">
        <v>34</v>
      </c>
      <c r="C42" s="118" t="s">
        <v>218</v>
      </c>
      <c r="D42" s="118" t="s">
        <v>36</v>
      </c>
      <c r="E42" s="116" t="s">
        <v>222</v>
      </c>
      <c r="F42" s="1">
        <f>G42+H42</f>
        <v>0</v>
      </c>
      <c r="G42" s="1"/>
      <c r="H42" s="1"/>
    </row>
    <row r="43" spans="1:8" s="11" customFormat="1" ht="26.25">
      <c r="A43" s="112">
        <v>2200</v>
      </c>
      <c r="B43" s="113" t="s">
        <v>39</v>
      </c>
      <c r="C43" s="113" t="s">
        <v>35</v>
      </c>
      <c r="D43" s="113" t="s">
        <v>35</v>
      </c>
      <c r="E43" s="114" t="s">
        <v>1097</v>
      </c>
      <c r="F43" s="14">
        <f>G43+H43</f>
        <v>0</v>
      </c>
      <c r="G43" s="14">
        <f>G45+G48+G51+G54+G58</f>
        <v>0</v>
      </c>
      <c r="H43" s="14">
        <f>H45+H48+H51+H54+H58</f>
        <v>0</v>
      </c>
    </row>
    <row r="44" spans="1:8">
      <c r="A44" s="115"/>
      <c r="B44" s="113"/>
      <c r="C44" s="113"/>
      <c r="D44" s="113"/>
      <c r="E44" s="116" t="s">
        <v>197</v>
      </c>
      <c r="F44" s="1"/>
      <c r="G44" s="1"/>
      <c r="H44" s="1"/>
    </row>
    <row r="45" spans="1:8">
      <c r="A45" s="115">
        <v>2210</v>
      </c>
      <c r="B45" s="113" t="s">
        <v>39</v>
      </c>
      <c r="C45" s="118" t="s">
        <v>36</v>
      </c>
      <c r="D45" s="118" t="s">
        <v>35</v>
      </c>
      <c r="E45" s="117" t="s">
        <v>223</v>
      </c>
      <c r="F45" s="1">
        <f>G45+H45</f>
        <v>0</v>
      </c>
      <c r="G45" s="1">
        <f>G47</f>
        <v>0</v>
      </c>
      <c r="H45" s="1">
        <f>H47</f>
        <v>0</v>
      </c>
    </row>
    <row r="46" spans="1:8">
      <c r="A46" s="115"/>
      <c r="B46" s="113"/>
      <c r="C46" s="113"/>
      <c r="D46" s="113"/>
      <c r="E46" s="116" t="s">
        <v>189</v>
      </c>
      <c r="F46" s="1"/>
      <c r="G46" s="1"/>
      <c r="H46" s="1"/>
    </row>
    <row r="47" spans="1:8">
      <c r="A47" s="115">
        <v>2211</v>
      </c>
      <c r="B47" s="118" t="s">
        <v>39</v>
      </c>
      <c r="C47" s="118" t="s">
        <v>36</v>
      </c>
      <c r="D47" s="118" t="s">
        <v>36</v>
      </c>
      <c r="E47" s="116" t="s">
        <v>224</v>
      </c>
      <c r="F47" s="1">
        <f>G47+H47</f>
        <v>0</v>
      </c>
      <c r="G47" s="1"/>
      <c r="H47" s="1"/>
    </row>
    <row r="48" spans="1:8">
      <c r="A48" s="115">
        <v>2220</v>
      </c>
      <c r="B48" s="113" t="s">
        <v>39</v>
      </c>
      <c r="C48" s="113" t="s">
        <v>37</v>
      </c>
      <c r="D48" s="113" t="s">
        <v>35</v>
      </c>
      <c r="E48" s="117" t="s">
        <v>225</v>
      </c>
      <c r="F48" s="1">
        <f>G48+H48</f>
        <v>0</v>
      </c>
      <c r="G48" s="1">
        <f>G50</f>
        <v>0</v>
      </c>
      <c r="H48" s="1">
        <f>H50</f>
        <v>0</v>
      </c>
    </row>
    <row r="49" spans="1:8" s="12" customFormat="1">
      <c r="A49" s="115"/>
      <c r="B49" s="113"/>
      <c r="C49" s="113"/>
      <c r="D49" s="113"/>
      <c r="E49" s="116" t="s">
        <v>189</v>
      </c>
      <c r="F49" s="1"/>
      <c r="G49" s="29"/>
      <c r="H49" s="29"/>
    </row>
    <row r="50" spans="1:8">
      <c r="A50" s="115">
        <v>2221</v>
      </c>
      <c r="B50" s="118" t="s">
        <v>39</v>
      </c>
      <c r="C50" s="118" t="s">
        <v>37</v>
      </c>
      <c r="D50" s="118" t="s">
        <v>36</v>
      </c>
      <c r="E50" s="116" t="s">
        <v>226</v>
      </c>
      <c r="F50" s="1">
        <f>G50+H50</f>
        <v>0</v>
      </c>
      <c r="G50" s="1"/>
      <c r="H50" s="1"/>
    </row>
    <row r="51" spans="1:8">
      <c r="A51" s="115">
        <v>2230</v>
      </c>
      <c r="B51" s="113" t="s">
        <v>39</v>
      </c>
      <c r="C51" s="118" t="s">
        <v>38</v>
      </c>
      <c r="D51" s="118" t="s">
        <v>35</v>
      </c>
      <c r="E51" s="117" t="s">
        <v>227</v>
      </c>
      <c r="F51" s="1">
        <f>G51+H51</f>
        <v>0</v>
      </c>
      <c r="G51" s="1">
        <f>G53</f>
        <v>0</v>
      </c>
      <c r="H51" s="1">
        <f>H53</f>
        <v>0</v>
      </c>
    </row>
    <row r="52" spans="1:8" s="12" customFormat="1">
      <c r="A52" s="115"/>
      <c r="B52" s="113"/>
      <c r="C52" s="113"/>
      <c r="D52" s="113"/>
      <c r="E52" s="116" t="s">
        <v>189</v>
      </c>
      <c r="F52" s="1"/>
      <c r="G52" s="29"/>
      <c r="H52" s="29"/>
    </row>
    <row r="53" spans="1:8">
      <c r="A53" s="115">
        <v>2231</v>
      </c>
      <c r="B53" s="118" t="s">
        <v>39</v>
      </c>
      <c r="C53" s="118" t="s">
        <v>38</v>
      </c>
      <c r="D53" s="118" t="s">
        <v>36</v>
      </c>
      <c r="E53" s="116" t="s">
        <v>228</v>
      </c>
      <c r="F53" s="1">
        <f>G53+H53</f>
        <v>0</v>
      </c>
      <c r="G53" s="1"/>
      <c r="H53" s="1"/>
    </row>
    <row r="54" spans="1:8" ht="24">
      <c r="A54" s="115">
        <v>2240</v>
      </c>
      <c r="B54" s="113" t="s">
        <v>39</v>
      </c>
      <c r="C54" s="113" t="s">
        <v>195</v>
      </c>
      <c r="D54" s="113" t="s">
        <v>35</v>
      </c>
      <c r="E54" s="117" t="s">
        <v>229</v>
      </c>
      <c r="F54" s="1">
        <f>G54+H54</f>
        <v>0</v>
      </c>
      <c r="G54" s="1">
        <f>G56</f>
        <v>0</v>
      </c>
      <c r="H54" s="1">
        <f>H56</f>
        <v>0</v>
      </c>
    </row>
    <row r="55" spans="1:8" s="12" customFormat="1">
      <c r="A55" s="115"/>
      <c r="B55" s="113"/>
      <c r="C55" s="113"/>
      <c r="D55" s="113"/>
      <c r="E55" s="116" t="s">
        <v>189</v>
      </c>
      <c r="F55" s="1"/>
      <c r="G55" s="29"/>
      <c r="H55" s="29"/>
    </row>
    <row r="56" spans="1:8" ht="24">
      <c r="A56" s="115">
        <v>2241</v>
      </c>
      <c r="B56" s="118" t="s">
        <v>39</v>
      </c>
      <c r="C56" s="118" t="s">
        <v>195</v>
      </c>
      <c r="D56" s="118" t="s">
        <v>36</v>
      </c>
      <c r="E56" s="116" t="s">
        <v>229</v>
      </c>
      <c r="F56" s="1">
        <f>G56+H56</f>
        <v>0</v>
      </c>
      <c r="G56" s="1"/>
      <c r="H56" s="1"/>
    </row>
    <row r="57" spans="1:8">
      <c r="A57" s="115"/>
      <c r="B57" s="113"/>
      <c r="C57" s="113"/>
      <c r="D57" s="113"/>
      <c r="E57" s="116" t="s">
        <v>189</v>
      </c>
      <c r="F57" s="1"/>
      <c r="G57" s="1"/>
      <c r="H57" s="1"/>
    </row>
    <row r="58" spans="1:8">
      <c r="A58" s="115">
        <v>2250</v>
      </c>
      <c r="B58" s="113" t="s">
        <v>39</v>
      </c>
      <c r="C58" s="113" t="s">
        <v>196</v>
      </c>
      <c r="D58" s="113" t="s">
        <v>35</v>
      </c>
      <c r="E58" s="117" t="s">
        <v>230</v>
      </c>
      <c r="F58" s="1">
        <f>G58+H58</f>
        <v>0</v>
      </c>
      <c r="G58" s="1">
        <f>G60</f>
        <v>0</v>
      </c>
      <c r="H58" s="1">
        <f>H60</f>
        <v>0</v>
      </c>
    </row>
    <row r="59" spans="1:8" s="12" customFormat="1">
      <c r="A59" s="115"/>
      <c r="B59" s="113"/>
      <c r="C59" s="113"/>
      <c r="D59" s="113"/>
      <c r="E59" s="116" t="s">
        <v>189</v>
      </c>
      <c r="F59" s="1"/>
      <c r="G59" s="29"/>
      <c r="H59" s="29"/>
    </row>
    <row r="60" spans="1:8">
      <c r="A60" s="115">
        <v>2251</v>
      </c>
      <c r="B60" s="118" t="s">
        <v>39</v>
      </c>
      <c r="C60" s="118" t="s">
        <v>196</v>
      </c>
      <c r="D60" s="118" t="s">
        <v>36</v>
      </c>
      <c r="E60" s="116" t="s">
        <v>230</v>
      </c>
      <c r="F60" s="1">
        <f>G60+H60</f>
        <v>0</v>
      </c>
      <c r="G60" s="1"/>
      <c r="H60" s="1"/>
    </row>
    <row r="61" spans="1:8" s="11" customFormat="1" ht="66.75" customHeight="1">
      <c r="A61" s="112">
        <v>2300</v>
      </c>
      <c r="B61" s="113" t="s">
        <v>40</v>
      </c>
      <c r="C61" s="113" t="s">
        <v>35</v>
      </c>
      <c r="D61" s="113" t="s">
        <v>35</v>
      </c>
      <c r="E61" s="114" t="s">
        <v>1098</v>
      </c>
      <c r="F61" s="14">
        <f>G61+H61</f>
        <v>0</v>
      </c>
      <c r="G61" s="14">
        <f>G63+G68+G71+G75+G78+G81+G84</f>
        <v>0</v>
      </c>
      <c r="H61" s="14">
        <f>H63+H68+H71+H75+H78+H81+H84</f>
        <v>0</v>
      </c>
    </row>
    <row r="62" spans="1:8" ht="13.5" customHeight="1">
      <c r="A62" s="115"/>
      <c r="B62" s="113"/>
      <c r="C62" s="113"/>
      <c r="D62" s="113"/>
      <c r="E62" s="116" t="s">
        <v>197</v>
      </c>
      <c r="F62" s="1"/>
      <c r="G62" s="1"/>
      <c r="H62" s="1"/>
    </row>
    <row r="63" spans="1:8">
      <c r="A63" s="115">
        <v>2310</v>
      </c>
      <c r="B63" s="113" t="s">
        <v>40</v>
      </c>
      <c r="C63" s="113" t="s">
        <v>36</v>
      </c>
      <c r="D63" s="113" t="s">
        <v>35</v>
      </c>
      <c r="E63" s="117" t="s">
        <v>231</v>
      </c>
      <c r="F63" s="1">
        <f>G63+H63</f>
        <v>0</v>
      </c>
      <c r="G63" s="1">
        <f>G65+G66+G67</f>
        <v>0</v>
      </c>
      <c r="H63" s="1">
        <f>H65+H66+H67</f>
        <v>0</v>
      </c>
    </row>
    <row r="64" spans="1:8" s="12" customFormat="1">
      <c r="A64" s="115"/>
      <c r="B64" s="113"/>
      <c r="C64" s="113"/>
      <c r="D64" s="113"/>
      <c r="E64" s="116" t="s">
        <v>189</v>
      </c>
      <c r="F64" s="1"/>
      <c r="G64" s="29"/>
      <c r="H64" s="29"/>
    </row>
    <row r="65" spans="1:8">
      <c r="A65" s="115">
        <v>2311</v>
      </c>
      <c r="B65" s="118" t="s">
        <v>40</v>
      </c>
      <c r="C65" s="118" t="s">
        <v>36</v>
      </c>
      <c r="D65" s="118" t="s">
        <v>36</v>
      </c>
      <c r="E65" s="116" t="s">
        <v>232</v>
      </c>
      <c r="F65" s="1">
        <f>G65+H65</f>
        <v>0</v>
      </c>
      <c r="G65" s="1"/>
      <c r="H65" s="1"/>
    </row>
    <row r="66" spans="1:8">
      <c r="A66" s="115">
        <v>2312</v>
      </c>
      <c r="B66" s="118" t="s">
        <v>40</v>
      </c>
      <c r="C66" s="118" t="s">
        <v>36</v>
      </c>
      <c r="D66" s="118" t="s">
        <v>37</v>
      </c>
      <c r="E66" s="116" t="s">
        <v>233</v>
      </c>
      <c r="F66" s="1">
        <f>G66+H66</f>
        <v>0</v>
      </c>
      <c r="G66" s="1"/>
      <c r="H66" s="1"/>
    </row>
    <row r="67" spans="1:8">
      <c r="A67" s="115">
        <v>2313</v>
      </c>
      <c r="B67" s="118" t="s">
        <v>40</v>
      </c>
      <c r="C67" s="118" t="s">
        <v>36</v>
      </c>
      <c r="D67" s="118" t="s">
        <v>38</v>
      </c>
      <c r="E67" s="116" t="s">
        <v>234</v>
      </c>
      <c r="F67" s="1">
        <f>G67+H67</f>
        <v>0</v>
      </c>
      <c r="G67" s="1"/>
      <c r="H67" s="1"/>
    </row>
    <row r="68" spans="1:8">
      <c r="A68" s="115">
        <v>2320</v>
      </c>
      <c r="B68" s="113" t="s">
        <v>40</v>
      </c>
      <c r="C68" s="113" t="s">
        <v>37</v>
      </c>
      <c r="D68" s="113" t="s">
        <v>35</v>
      </c>
      <c r="E68" s="117" t="s">
        <v>235</v>
      </c>
      <c r="F68" s="1">
        <f>G68+H68</f>
        <v>0</v>
      </c>
      <c r="G68" s="1">
        <f>G70</f>
        <v>0</v>
      </c>
      <c r="H68" s="1">
        <f>H70</f>
        <v>0</v>
      </c>
    </row>
    <row r="69" spans="1:8" s="12" customFormat="1">
      <c r="A69" s="115"/>
      <c r="B69" s="113"/>
      <c r="C69" s="113"/>
      <c r="D69" s="113"/>
      <c r="E69" s="116" t="s">
        <v>189</v>
      </c>
      <c r="F69" s="1"/>
      <c r="G69" s="29"/>
      <c r="H69" s="29"/>
    </row>
    <row r="70" spans="1:8">
      <c r="A70" s="115">
        <v>2321</v>
      </c>
      <c r="B70" s="118" t="s">
        <v>40</v>
      </c>
      <c r="C70" s="118" t="s">
        <v>37</v>
      </c>
      <c r="D70" s="118" t="s">
        <v>36</v>
      </c>
      <c r="E70" s="116" t="s">
        <v>236</v>
      </c>
      <c r="F70" s="1">
        <f>G70+H70</f>
        <v>0</v>
      </c>
      <c r="G70" s="1"/>
      <c r="H70" s="1"/>
    </row>
    <row r="71" spans="1:8" ht="24">
      <c r="A71" s="115">
        <v>2330</v>
      </c>
      <c r="B71" s="113" t="s">
        <v>40</v>
      </c>
      <c r="C71" s="113" t="s">
        <v>38</v>
      </c>
      <c r="D71" s="113" t="s">
        <v>35</v>
      </c>
      <c r="E71" s="117" t="s">
        <v>237</v>
      </c>
      <c r="F71" s="1">
        <f>G71+H71</f>
        <v>0</v>
      </c>
      <c r="G71" s="1">
        <f>G73+G74</f>
        <v>0</v>
      </c>
      <c r="H71" s="1">
        <f>H73+H74</f>
        <v>0</v>
      </c>
    </row>
    <row r="72" spans="1:8" s="12" customFormat="1">
      <c r="A72" s="115"/>
      <c r="B72" s="113"/>
      <c r="C72" s="113"/>
      <c r="D72" s="113"/>
      <c r="E72" s="116" t="s">
        <v>189</v>
      </c>
      <c r="F72" s="1"/>
      <c r="G72" s="29"/>
      <c r="H72" s="29"/>
    </row>
    <row r="73" spans="1:8">
      <c r="A73" s="115">
        <v>2331</v>
      </c>
      <c r="B73" s="118" t="s">
        <v>40</v>
      </c>
      <c r="C73" s="118" t="s">
        <v>38</v>
      </c>
      <c r="D73" s="118" t="s">
        <v>36</v>
      </c>
      <c r="E73" s="116" t="s">
        <v>238</v>
      </c>
      <c r="F73" s="1">
        <f>G73+H73</f>
        <v>0</v>
      </c>
      <c r="G73" s="1"/>
      <c r="H73" s="1"/>
    </row>
    <row r="74" spans="1:8">
      <c r="A74" s="115">
        <v>2332</v>
      </c>
      <c r="B74" s="118" t="s">
        <v>40</v>
      </c>
      <c r="C74" s="118" t="s">
        <v>38</v>
      </c>
      <c r="D74" s="118" t="s">
        <v>37</v>
      </c>
      <c r="E74" s="116" t="s">
        <v>239</v>
      </c>
      <c r="F74" s="1">
        <f>G74+H74</f>
        <v>0</v>
      </c>
      <c r="G74" s="1"/>
      <c r="H74" s="1"/>
    </row>
    <row r="75" spans="1:8">
      <c r="A75" s="115">
        <v>2340</v>
      </c>
      <c r="B75" s="113" t="s">
        <v>40</v>
      </c>
      <c r="C75" s="113" t="s">
        <v>195</v>
      </c>
      <c r="D75" s="113" t="s">
        <v>35</v>
      </c>
      <c r="E75" s="117" t="s">
        <v>240</v>
      </c>
      <c r="F75" s="1">
        <f>G75+H75</f>
        <v>0</v>
      </c>
      <c r="G75" s="1">
        <f>G77</f>
        <v>0</v>
      </c>
      <c r="H75" s="1">
        <f>H77</f>
        <v>0</v>
      </c>
    </row>
    <row r="76" spans="1:8" s="12" customFormat="1">
      <c r="A76" s="115"/>
      <c r="B76" s="113"/>
      <c r="C76" s="113"/>
      <c r="D76" s="113"/>
      <c r="E76" s="116" t="s">
        <v>189</v>
      </c>
      <c r="F76" s="1"/>
      <c r="G76" s="29"/>
      <c r="H76" s="29"/>
    </row>
    <row r="77" spans="1:8">
      <c r="A77" s="115">
        <v>2341</v>
      </c>
      <c r="B77" s="118" t="s">
        <v>40</v>
      </c>
      <c r="C77" s="118" t="s">
        <v>195</v>
      </c>
      <c r="D77" s="118" t="s">
        <v>36</v>
      </c>
      <c r="E77" s="116" t="s">
        <v>240</v>
      </c>
      <c r="F77" s="1">
        <f>G77+H77</f>
        <v>0</v>
      </c>
      <c r="G77" s="1"/>
      <c r="H77" s="1"/>
    </row>
    <row r="78" spans="1:8">
      <c r="A78" s="115">
        <v>2350</v>
      </c>
      <c r="B78" s="113" t="s">
        <v>40</v>
      </c>
      <c r="C78" s="113" t="s">
        <v>196</v>
      </c>
      <c r="D78" s="113" t="s">
        <v>35</v>
      </c>
      <c r="E78" s="117" t="s">
        <v>241</v>
      </c>
      <c r="F78" s="1">
        <f>G78+H78</f>
        <v>0</v>
      </c>
      <c r="G78" s="1">
        <f>G80</f>
        <v>0</v>
      </c>
      <c r="H78" s="1">
        <f>H80</f>
        <v>0</v>
      </c>
    </row>
    <row r="79" spans="1:8" s="12" customFormat="1">
      <c r="A79" s="115"/>
      <c r="B79" s="113"/>
      <c r="C79" s="113"/>
      <c r="D79" s="113"/>
      <c r="E79" s="116" t="s">
        <v>189</v>
      </c>
      <c r="F79" s="1"/>
      <c r="G79" s="29"/>
      <c r="H79" s="29"/>
    </row>
    <row r="80" spans="1:8">
      <c r="A80" s="115">
        <v>2351</v>
      </c>
      <c r="B80" s="118" t="s">
        <v>40</v>
      </c>
      <c r="C80" s="118" t="s">
        <v>196</v>
      </c>
      <c r="D80" s="118" t="s">
        <v>36</v>
      </c>
      <c r="E80" s="116" t="s">
        <v>242</v>
      </c>
      <c r="F80" s="1">
        <f>G80+H80</f>
        <v>0</v>
      </c>
      <c r="G80" s="1"/>
      <c r="H80" s="1"/>
    </row>
    <row r="81" spans="1:8" ht="24">
      <c r="A81" s="115">
        <v>2360</v>
      </c>
      <c r="B81" s="113" t="s">
        <v>40</v>
      </c>
      <c r="C81" s="113" t="s">
        <v>213</v>
      </c>
      <c r="D81" s="113" t="s">
        <v>35</v>
      </c>
      <c r="E81" s="117" t="s">
        <v>243</v>
      </c>
      <c r="F81" s="1">
        <f>G81+H81</f>
        <v>0</v>
      </c>
      <c r="G81" s="1">
        <f>G83</f>
        <v>0</v>
      </c>
      <c r="H81" s="1">
        <f>H83</f>
        <v>0</v>
      </c>
    </row>
    <row r="82" spans="1:8" s="12" customFormat="1">
      <c r="A82" s="115"/>
      <c r="B82" s="113"/>
      <c r="C82" s="113"/>
      <c r="D82" s="113"/>
      <c r="E82" s="116" t="s">
        <v>189</v>
      </c>
      <c r="F82" s="1"/>
      <c r="G82" s="29"/>
      <c r="H82" s="29"/>
    </row>
    <row r="83" spans="1:8" ht="24">
      <c r="A83" s="115">
        <v>2361</v>
      </c>
      <c r="B83" s="118" t="s">
        <v>40</v>
      </c>
      <c r="C83" s="118" t="s">
        <v>213</v>
      </c>
      <c r="D83" s="118" t="s">
        <v>36</v>
      </c>
      <c r="E83" s="116" t="s">
        <v>243</v>
      </c>
      <c r="F83" s="1">
        <f>G83+H83</f>
        <v>0</v>
      </c>
      <c r="G83" s="1"/>
      <c r="H83" s="1"/>
    </row>
    <row r="84" spans="1:8" ht="24">
      <c r="A84" s="115">
        <v>2370</v>
      </c>
      <c r="B84" s="113" t="s">
        <v>40</v>
      </c>
      <c r="C84" s="113" t="s">
        <v>216</v>
      </c>
      <c r="D84" s="113" t="s">
        <v>35</v>
      </c>
      <c r="E84" s="117" t="s">
        <v>244</v>
      </c>
      <c r="F84" s="1">
        <f>G84+H84</f>
        <v>0</v>
      </c>
      <c r="G84" s="1">
        <f>G86</f>
        <v>0</v>
      </c>
      <c r="H84" s="1">
        <f>H86</f>
        <v>0</v>
      </c>
    </row>
    <row r="85" spans="1:8" s="12" customFormat="1">
      <c r="A85" s="115"/>
      <c r="B85" s="113"/>
      <c r="C85" s="113"/>
      <c r="D85" s="113"/>
      <c r="E85" s="116" t="s">
        <v>189</v>
      </c>
      <c r="F85" s="1"/>
      <c r="G85" s="29"/>
      <c r="H85" s="29"/>
    </row>
    <row r="86" spans="1:8" ht="24">
      <c r="A86" s="115">
        <v>2371</v>
      </c>
      <c r="B86" s="118" t="s">
        <v>40</v>
      </c>
      <c r="C86" s="118" t="s">
        <v>216</v>
      </c>
      <c r="D86" s="118" t="s">
        <v>36</v>
      </c>
      <c r="E86" s="116" t="s">
        <v>245</v>
      </c>
      <c r="F86" s="1">
        <f>G86+H86</f>
        <v>0</v>
      </c>
      <c r="G86" s="1"/>
      <c r="H86" s="1"/>
    </row>
    <row r="87" spans="1:8" s="11" customFormat="1" ht="40.5">
      <c r="A87" s="112">
        <v>2400</v>
      </c>
      <c r="B87" s="113" t="s">
        <v>41</v>
      </c>
      <c r="C87" s="113" t="s">
        <v>35</v>
      </c>
      <c r="D87" s="113" t="s">
        <v>35</v>
      </c>
      <c r="E87" s="114" t="s">
        <v>1099</v>
      </c>
      <c r="F87" s="14">
        <f>G87+H87</f>
        <v>325394.39999999997</v>
      </c>
      <c r="G87" s="14">
        <f>G89+G93+G99+G107+G112+G119+G122+G128+G137</f>
        <v>42640.800000000003</v>
      </c>
      <c r="H87" s="14">
        <f>H89+H93+H99+H107+H112+H119+H122+H128+H137</f>
        <v>282753.59999999998</v>
      </c>
    </row>
    <row r="88" spans="1:8">
      <c r="A88" s="115"/>
      <c r="B88" s="113"/>
      <c r="C88" s="113"/>
      <c r="D88" s="113"/>
      <c r="E88" s="116" t="s">
        <v>197</v>
      </c>
      <c r="F88" s="1"/>
      <c r="G88" s="1"/>
      <c r="H88" s="1"/>
    </row>
    <row r="89" spans="1:8" ht="24">
      <c r="A89" s="115">
        <v>2410</v>
      </c>
      <c r="B89" s="113" t="s">
        <v>41</v>
      </c>
      <c r="C89" s="113" t="s">
        <v>36</v>
      </c>
      <c r="D89" s="113" t="s">
        <v>35</v>
      </c>
      <c r="E89" s="117" t="s">
        <v>246</v>
      </c>
      <c r="F89" s="1">
        <f>G89+H89</f>
        <v>0</v>
      </c>
      <c r="G89" s="1">
        <f>G91+G92</f>
        <v>0</v>
      </c>
      <c r="H89" s="1">
        <f>H91+H92</f>
        <v>0</v>
      </c>
    </row>
    <row r="90" spans="1:8" s="12" customFormat="1">
      <c r="A90" s="115"/>
      <c r="B90" s="113"/>
      <c r="C90" s="113"/>
      <c r="D90" s="113"/>
      <c r="E90" s="116" t="s">
        <v>189</v>
      </c>
      <c r="F90" s="1"/>
      <c r="G90" s="29"/>
      <c r="H90" s="29"/>
    </row>
    <row r="91" spans="1:8" ht="24">
      <c r="A91" s="115">
        <v>2411</v>
      </c>
      <c r="B91" s="118" t="s">
        <v>41</v>
      </c>
      <c r="C91" s="118" t="s">
        <v>36</v>
      </c>
      <c r="D91" s="118" t="s">
        <v>36</v>
      </c>
      <c r="E91" s="116" t="s">
        <v>247</v>
      </c>
      <c r="F91" s="1">
        <f>G91+H91</f>
        <v>0</v>
      </c>
      <c r="G91" s="1"/>
      <c r="H91" s="1"/>
    </row>
    <row r="92" spans="1:8" ht="24">
      <c r="A92" s="115">
        <v>2412</v>
      </c>
      <c r="B92" s="118" t="s">
        <v>41</v>
      </c>
      <c r="C92" s="118" t="s">
        <v>36</v>
      </c>
      <c r="D92" s="118" t="s">
        <v>37</v>
      </c>
      <c r="E92" s="116" t="s">
        <v>248</v>
      </c>
      <c r="F92" s="1">
        <f>G92+H92</f>
        <v>0</v>
      </c>
      <c r="G92" s="1"/>
      <c r="H92" s="1"/>
    </row>
    <row r="93" spans="1:8" ht="24">
      <c r="A93" s="115">
        <v>2420</v>
      </c>
      <c r="B93" s="113" t="s">
        <v>41</v>
      </c>
      <c r="C93" s="113" t="s">
        <v>37</v>
      </c>
      <c r="D93" s="113" t="s">
        <v>35</v>
      </c>
      <c r="E93" s="117" t="s">
        <v>249</v>
      </c>
      <c r="F93" s="1">
        <f>G93+H93</f>
        <v>0</v>
      </c>
      <c r="G93" s="1">
        <f>G95+G96+G97+G98</f>
        <v>0</v>
      </c>
      <c r="H93" s="1">
        <f>H95+H96+H97+H98</f>
        <v>0</v>
      </c>
    </row>
    <row r="94" spans="1:8" s="12" customFormat="1">
      <c r="A94" s="115"/>
      <c r="B94" s="113"/>
      <c r="C94" s="113"/>
      <c r="D94" s="113"/>
      <c r="E94" s="116" t="s">
        <v>189</v>
      </c>
      <c r="F94" s="1"/>
      <c r="G94" s="29"/>
      <c r="H94" s="29"/>
    </row>
    <row r="95" spans="1:8">
      <c r="A95" s="115">
        <v>2421</v>
      </c>
      <c r="B95" s="118" t="s">
        <v>41</v>
      </c>
      <c r="C95" s="118" t="s">
        <v>37</v>
      </c>
      <c r="D95" s="118" t="s">
        <v>36</v>
      </c>
      <c r="E95" s="116" t="s">
        <v>250</v>
      </c>
      <c r="F95" s="1">
        <f>G95+H95</f>
        <v>0</v>
      </c>
      <c r="G95" s="1"/>
      <c r="H95" s="1"/>
    </row>
    <row r="96" spans="1:8">
      <c r="A96" s="115">
        <v>2422</v>
      </c>
      <c r="B96" s="118" t="s">
        <v>41</v>
      </c>
      <c r="C96" s="118" t="s">
        <v>37</v>
      </c>
      <c r="D96" s="118" t="s">
        <v>37</v>
      </c>
      <c r="E96" s="116" t="s">
        <v>251</v>
      </c>
      <c r="F96" s="1">
        <f>G96+H96</f>
        <v>0</v>
      </c>
      <c r="G96" s="1"/>
      <c r="H96" s="1"/>
    </row>
    <row r="97" spans="1:8">
      <c r="A97" s="115">
        <v>2423</v>
      </c>
      <c r="B97" s="118" t="s">
        <v>41</v>
      </c>
      <c r="C97" s="118" t="s">
        <v>37</v>
      </c>
      <c r="D97" s="118" t="s">
        <v>38</v>
      </c>
      <c r="E97" s="116" t="s">
        <v>252</v>
      </c>
      <c r="F97" s="1">
        <f>G97+H97</f>
        <v>0</v>
      </c>
      <c r="G97" s="1"/>
      <c r="H97" s="1"/>
    </row>
    <row r="98" spans="1:8">
      <c r="A98" s="115">
        <v>2424</v>
      </c>
      <c r="B98" s="118" t="s">
        <v>41</v>
      </c>
      <c r="C98" s="118" t="s">
        <v>37</v>
      </c>
      <c r="D98" s="118" t="s">
        <v>195</v>
      </c>
      <c r="E98" s="116" t="s">
        <v>253</v>
      </c>
      <c r="F98" s="1">
        <f>G98+H98</f>
        <v>0</v>
      </c>
      <c r="G98" s="1"/>
      <c r="H98" s="1">
        <v>0</v>
      </c>
    </row>
    <row r="99" spans="1:8">
      <c r="A99" s="115">
        <v>2430</v>
      </c>
      <c r="B99" s="113" t="s">
        <v>41</v>
      </c>
      <c r="C99" s="113" t="s">
        <v>38</v>
      </c>
      <c r="D99" s="113" t="s">
        <v>35</v>
      </c>
      <c r="E99" s="117" t="s">
        <v>254</v>
      </c>
      <c r="F99" s="1">
        <f>G99+H99</f>
        <v>0</v>
      </c>
      <c r="G99" s="1">
        <f>G101+G102+G103+G104+G105+G106</f>
        <v>0</v>
      </c>
      <c r="H99" s="1">
        <f>H101+H102+H103+H104+H105+H106</f>
        <v>0</v>
      </c>
    </row>
    <row r="100" spans="1:8" s="12" customFormat="1">
      <c r="A100" s="115"/>
      <c r="B100" s="113"/>
      <c r="C100" s="113"/>
      <c r="D100" s="113"/>
      <c r="E100" s="116" t="s">
        <v>189</v>
      </c>
      <c r="F100" s="1"/>
      <c r="G100" s="29"/>
      <c r="H100" s="29"/>
    </row>
    <row r="101" spans="1:8">
      <c r="A101" s="115">
        <v>2431</v>
      </c>
      <c r="B101" s="118" t="s">
        <v>41</v>
      </c>
      <c r="C101" s="118" t="s">
        <v>38</v>
      </c>
      <c r="D101" s="118" t="s">
        <v>36</v>
      </c>
      <c r="E101" s="116" t="s">
        <v>255</v>
      </c>
      <c r="F101" s="1">
        <f t="shared" ref="F101:F107" si="0">G101+H101</f>
        <v>0</v>
      </c>
      <c r="G101" s="1"/>
      <c r="H101" s="1"/>
    </row>
    <row r="102" spans="1:8">
      <c r="A102" s="115">
        <v>2432</v>
      </c>
      <c r="B102" s="118" t="s">
        <v>41</v>
      </c>
      <c r="C102" s="118" t="s">
        <v>38</v>
      </c>
      <c r="D102" s="118" t="s">
        <v>37</v>
      </c>
      <c r="E102" s="116" t="s">
        <v>256</v>
      </c>
      <c r="F102" s="1">
        <f t="shared" si="0"/>
        <v>0</v>
      </c>
      <c r="G102" s="1"/>
      <c r="H102" s="1"/>
    </row>
    <row r="103" spans="1:8">
      <c r="A103" s="115">
        <v>2433</v>
      </c>
      <c r="B103" s="118" t="s">
        <v>41</v>
      </c>
      <c r="C103" s="118" t="s">
        <v>38</v>
      </c>
      <c r="D103" s="118" t="s">
        <v>38</v>
      </c>
      <c r="E103" s="116" t="s">
        <v>257</v>
      </c>
      <c r="F103" s="1">
        <f t="shared" si="0"/>
        <v>0</v>
      </c>
      <c r="G103" s="1"/>
      <c r="H103" s="1"/>
    </row>
    <row r="104" spans="1:8">
      <c r="A104" s="115">
        <v>2434</v>
      </c>
      <c r="B104" s="118" t="s">
        <v>41</v>
      </c>
      <c r="C104" s="118" t="s">
        <v>38</v>
      </c>
      <c r="D104" s="118" t="s">
        <v>195</v>
      </c>
      <c r="E104" s="116" t="s">
        <v>258</v>
      </c>
      <c r="F104" s="1">
        <f t="shared" si="0"/>
        <v>0</v>
      </c>
      <c r="G104" s="1"/>
      <c r="H104" s="1"/>
    </row>
    <row r="105" spans="1:8">
      <c r="A105" s="115">
        <v>2435</v>
      </c>
      <c r="B105" s="118" t="s">
        <v>41</v>
      </c>
      <c r="C105" s="118" t="s">
        <v>38</v>
      </c>
      <c r="D105" s="118" t="s">
        <v>196</v>
      </c>
      <c r="E105" s="116" t="s">
        <v>259</v>
      </c>
      <c r="F105" s="1">
        <f t="shared" si="0"/>
        <v>0</v>
      </c>
      <c r="G105" s="1"/>
      <c r="H105" s="1"/>
    </row>
    <row r="106" spans="1:8">
      <c r="A106" s="115">
        <v>2436</v>
      </c>
      <c r="B106" s="118" t="s">
        <v>41</v>
      </c>
      <c r="C106" s="118" t="s">
        <v>38</v>
      </c>
      <c r="D106" s="118" t="s">
        <v>213</v>
      </c>
      <c r="E106" s="116" t="s">
        <v>260</v>
      </c>
      <c r="F106" s="1">
        <f t="shared" si="0"/>
        <v>0</v>
      </c>
      <c r="G106" s="1"/>
      <c r="H106" s="1"/>
    </row>
    <row r="107" spans="1:8" ht="24">
      <c r="A107" s="115">
        <v>2440</v>
      </c>
      <c r="B107" s="113" t="s">
        <v>41</v>
      </c>
      <c r="C107" s="113" t="s">
        <v>195</v>
      </c>
      <c r="D107" s="113" t="s">
        <v>35</v>
      </c>
      <c r="E107" s="117" t="s">
        <v>261</v>
      </c>
      <c r="F107" s="1">
        <f t="shared" si="0"/>
        <v>0</v>
      </c>
      <c r="G107" s="1">
        <f>G109+G110+G111</f>
        <v>0</v>
      </c>
      <c r="H107" s="1">
        <f>H109+H110+H111</f>
        <v>0</v>
      </c>
    </row>
    <row r="108" spans="1:8" s="12" customFormat="1">
      <c r="A108" s="115"/>
      <c r="B108" s="113"/>
      <c r="C108" s="113"/>
      <c r="D108" s="113"/>
      <c r="E108" s="116" t="s">
        <v>189</v>
      </c>
      <c r="F108" s="1"/>
      <c r="G108" s="29"/>
      <c r="H108" s="29"/>
    </row>
    <row r="109" spans="1:8" ht="24">
      <c r="A109" s="115">
        <v>2441</v>
      </c>
      <c r="B109" s="118" t="s">
        <v>41</v>
      </c>
      <c r="C109" s="118" t="s">
        <v>195</v>
      </c>
      <c r="D109" s="118" t="s">
        <v>36</v>
      </c>
      <c r="E109" s="116" t="s">
        <v>262</v>
      </c>
      <c r="F109" s="1">
        <f>G109+H109</f>
        <v>0</v>
      </c>
      <c r="G109" s="1"/>
      <c r="H109" s="1"/>
    </row>
    <row r="110" spans="1:8">
      <c r="A110" s="115">
        <v>2442</v>
      </c>
      <c r="B110" s="118" t="s">
        <v>41</v>
      </c>
      <c r="C110" s="118" t="s">
        <v>195</v>
      </c>
      <c r="D110" s="118" t="s">
        <v>37</v>
      </c>
      <c r="E110" s="116" t="s">
        <v>263</v>
      </c>
      <c r="F110" s="1">
        <f>G110+H110</f>
        <v>0</v>
      </c>
      <c r="G110" s="1"/>
      <c r="H110" s="1"/>
    </row>
    <row r="111" spans="1:8">
      <c r="A111" s="115">
        <v>2443</v>
      </c>
      <c r="B111" s="118" t="s">
        <v>41</v>
      </c>
      <c r="C111" s="118" t="s">
        <v>195</v>
      </c>
      <c r="D111" s="118" t="s">
        <v>38</v>
      </c>
      <c r="E111" s="116" t="s">
        <v>264</v>
      </c>
      <c r="F111" s="1">
        <f>G111+H111</f>
        <v>0</v>
      </c>
      <c r="G111" s="1"/>
      <c r="H111" s="1"/>
    </row>
    <row r="112" spans="1:8">
      <c r="A112" s="115">
        <v>2450</v>
      </c>
      <c r="B112" s="113" t="s">
        <v>41</v>
      </c>
      <c r="C112" s="113" t="s">
        <v>196</v>
      </c>
      <c r="D112" s="113" t="s">
        <v>35</v>
      </c>
      <c r="E112" s="117" t="s">
        <v>265</v>
      </c>
      <c r="F112" s="1">
        <f>G112+H112</f>
        <v>485394.39999999997</v>
      </c>
      <c r="G112" s="1">
        <f>G114+G115+G116+G117+G118</f>
        <v>42640.800000000003</v>
      </c>
      <c r="H112" s="1">
        <f>H114+H115+H116+H117+H118</f>
        <v>442753.6</v>
      </c>
    </row>
    <row r="113" spans="1:8" s="12" customFormat="1">
      <c r="A113" s="115"/>
      <c r="B113" s="113"/>
      <c r="C113" s="113"/>
      <c r="D113" s="113"/>
      <c r="E113" s="116" t="s">
        <v>189</v>
      </c>
      <c r="F113" s="1"/>
      <c r="G113" s="29"/>
      <c r="H113" s="29"/>
    </row>
    <row r="114" spans="1:8">
      <c r="A114" s="115">
        <v>2451</v>
      </c>
      <c r="B114" s="118" t="s">
        <v>41</v>
      </c>
      <c r="C114" s="118" t="s">
        <v>196</v>
      </c>
      <c r="D114" s="118" t="s">
        <v>36</v>
      </c>
      <c r="E114" s="116" t="s">
        <v>266</v>
      </c>
      <c r="F114" s="1">
        <f t="shared" ref="F114:F119" si="1">G114+H114</f>
        <v>485394.39999999997</v>
      </c>
      <c r="G114" s="1">
        <v>42640.800000000003</v>
      </c>
      <c r="H114" s="1">
        <v>442753.6</v>
      </c>
    </row>
    <row r="115" spans="1:8">
      <c r="A115" s="115">
        <v>2452</v>
      </c>
      <c r="B115" s="118" t="s">
        <v>41</v>
      </c>
      <c r="C115" s="118" t="s">
        <v>196</v>
      </c>
      <c r="D115" s="118" t="s">
        <v>37</v>
      </c>
      <c r="E115" s="116" t="s">
        <v>267</v>
      </c>
      <c r="F115" s="1">
        <f t="shared" si="1"/>
        <v>0</v>
      </c>
      <c r="G115" s="1"/>
      <c r="H115" s="1"/>
    </row>
    <row r="116" spans="1:8">
      <c r="A116" s="115">
        <v>2453</v>
      </c>
      <c r="B116" s="118" t="s">
        <v>41</v>
      </c>
      <c r="C116" s="118" t="s">
        <v>196</v>
      </c>
      <c r="D116" s="118" t="s">
        <v>38</v>
      </c>
      <c r="E116" s="116" t="s">
        <v>268</v>
      </c>
      <c r="F116" s="1">
        <f t="shared" si="1"/>
        <v>0</v>
      </c>
      <c r="G116" s="1"/>
      <c r="H116" s="1"/>
    </row>
    <row r="117" spans="1:8">
      <c r="A117" s="115">
        <v>2454</v>
      </c>
      <c r="B117" s="118" t="s">
        <v>41</v>
      </c>
      <c r="C117" s="118" t="s">
        <v>196</v>
      </c>
      <c r="D117" s="118" t="s">
        <v>195</v>
      </c>
      <c r="E117" s="116" t="s">
        <v>269</v>
      </c>
      <c r="F117" s="1">
        <f t="shared" si="1"/>
        <v>0</v>
      </c>
      <c r="G117" s="1"/>
      <c r="H117" s="1"/>
    </row>
    <row r="118" spans="1:8">
      <c r="A118" s="115">
        <v>2455</v>
      </c>
      <c r="B118" s="118" t="s">
        <v>41</v>
      </c>
      <c r="C118" s="118" t="s">
        <v>196</v>
      </c>
      <c r="D118" s="118" t="s">
        <v>196</v>
      </c>
      <c r="E118" s="116" t="s">
        <v>270</v>
      </c>
      <c r="F118" s="1">
        <f t="shared" si="1"/>
        <v>0</v>
      </c>
      <c r="G118" s="1"/>
      <c r="H118" s="1"/>
    </row>
    <row r="119" spans="1:8">
      <c r="A119" s="115">
        <v>2460</v>
      </c>
      <c r="B119" s="113" t="s">
        <v>41</v>
      </c>
      <c r="C119" s="113" t="s">
        <v>213</v>
      </c>
      <c r="D119" s="113" t="s">
        <v>35</v>
      </c>
      <c r="E119" s="117" t="s">
        <v>271</v>
      </c>
      <c r="F119" s="1">
        <f t="shared" si="1"/>
        <v>0</v>
      </c>
      <c r="G119" s="1">
        <f>G121</f>
        <v>0</v>
      </c>
      <c r="H119" s="1">
        <f>H121</f>
        <v>0</v>
      </c>
    </row>
    <row r="120" spans="1:8" s="12" customFormat="1">
      <c r="A120" s="115"/>
      <c r="B120" s="113"/>
      <c r="C120" s="113"/>
      <c r="D120" s="113"/>
      <c r="E120" s="116" t="s">
        <v>189</v>
      </c>
      <c r="F120" s="1"/>
      <c r="G120" s="29"/>
      <c r="H120" s="29"/>
    </row>
    <row r="121" spans="1:8">
      <c r="A121" s="115">
        <v>2461</v>
      </c>
      <c r="B121" s="118" t="s">
        <v>41</v>
      </c>
      <c r="C121" s="118" t="s">
        <v>213</v>
      </c>
      <c r="D121" s="118" t="s">
        <v>36</v>
      </c>
      <c r="E121" s="116" t="s">
        <v>272</v>
      </c>
      <c r="F121" s="1">
        <f>G121+H121</f>
        <v>0</v>
      </c>
      <c r="G121" s="1"/>
      <c r="H121" s="1"/>
    </row>
    <row r="122" spans="1:8">
      <c r="A122" s="115">
        <v>2470</v>
      </c>
      <c r="B122" s="113" t="s">
        <v>41</v>
      </c>
      <c r="C122" s="113" t="s">
        <v>216</v>
      </c>
      <c r="D122" s="113" t="s">
        <v>35</v>
      </c>
      <c r="E122" s="117" t="s">
        <v>273</v>
      </c>
      <c r="F122" s="1">
        <f>G122+H122</f>
        <v>0</v>
      </c>
      <c r="G122" s="1">
        <f>G124+G125+G126+G127</f>
        <v>0</v>
      </c>
      <c r="H122" s="1">
        <f>H124+H125+H126+H127</f>
        <v>0</v>
      </c>
    </row>
    <row r="123" spans="1:8" s="12" customFormat="1">
      <c r="A123" s="115"/>
      <c r="B123" s="113"/>
      <c r="C123" s="113"/>
      <c r="D123" s="113"/>
      <c r="E123" s="116" t="s">
        <v>189</v>
      </c>
      <c r="F123" s="1"/>
      <c r="G123" s="29"/>
      <c r="H123" s="29"/>
    </row>
    <row r="124" spans="1:8" ht="24">
      <c r="A124" s="115">
        <v>2471</v>
      </c>
      <c r="B124" s="118" t="s">
        <v>41</v>
      </c>
      <c r="C124" s="118" t="s">
        <v>216</v>
      </c>
      <c r="D124" s="118" t="s">
        <v>36</v>
      </c>
      <c r="E124" s="116" t="s">
        <v>274</v>
      </c>
      <c r="F124" s="1">
        <f>G124+H124</f>
        <v>0</v>
      </c>
      <c r="G124" s="1"/>
      <c r="H124" s="1"/>
    </row>
    <row r="125" spans="1:8">
      <c r="A125" s="115">
        <v>2472</v>
      </c>
      <c r="B125" s="118" t="s">
        <v>41</v>
      </c>
      <c r="C125" s="118" t="s">
        <v>216</v>
      </c>
      <c r="D125" s="118" t="s">
        <v>37</v>
      </c>
      <c r="E125" s="116" t="s">
        <v>275</v>
      </c>
      <c r="F125" s="1">
        <f>G125+H125</f>
        <v>0</v>
      </c>
      <c r="G125" s="1"/>
      <c r="H125" s="1"/>
    </row>
    <row r="126" spans="1:8">
      <c r="A126" s="115">
        <v>2473</v>
      </c>
      <c r="B126" s="118" t="s">
        <v>41</v>
      </c>
      <c r="C126" s="118" t="s">
        <v>216</v>
      </c>
      <c r="D126" s="118" t="s">
        <v>38</v>
      </c>
      <c r="E126" s="116" t="s">
        <v>276</v>
      </c>
      <c r="F126" s="1">
        <f>G126+H126</f>
        <v>0</v>
      </c>
      <c r="G126" s="1"/>
      <c r="H126" s="1"/>
    </row>
    <row r="127" spans="1:8">
      <c r="A127" s="115">
        <v>2474</v>
      </c>
      <c r="B127" s="118" t="s">
        <v>41</v>
      </c>
      <c r="C127" s="118" t="s">
        <v>216</v>
      </c>
      <c r="D127" s="118" t="s">
        <v>195</v>
      </c>
      <c r="E127" s="116" t="s">
        <v>277</v>
      </c>
      <c r="F127" s="1">
        <f>G127+H127</f>
        <v>0</v>
      </c>
      <c r="G127" s="1"/>
      <c r="H127" s="1"/>
    </row>
    <row r="128" spans="1:8" ht="24">
      <c r="A128" s="115">
        <v>2480</v>
      </c>
      <c r="B128" s="113" t="s">
        <v>41</v>
      </c>
      <c r="C128" s="113" t="s">
        <v>218</v>
      </c>
      <c r="D128" s="113" t="s">
        <v>35</v>
      </c>
      <c r="E128" s="117" t="s">
        <v>278</v>
      </c>
      <c r="F128" s="1">
        <f>G128+H128</f>
        <v>0</v>
      </c>
      <c r="G128" s="1">
        <f>G130+G131+G132+G133+G134+G135+G136</f>
        <v>0</v>
      </c>
      <c r="H128" s="1">
        <f>H130+H131+H132+H133+H134+H135+H136</f>
        <v>0</v>
      </c>
    </row>
    <row r="129" spans="1:8" s="12" customFormat="1">
      <c r="A129" s="115"/>
      <c r="B129" s="113"/>
      <c r="C129" s="113"/>
      <c r="D129" s="113"/>
      <c r="E129" s="116" t="s">
        <v>189</v>
      </c>
      <c r="F129" s="1"/>
      <c r="G129" s="29"/>
      <c r="H129" s="29"/>
    </row>
    <row r="130" spans="1:8" ht="24">
      <c r="A130" s="115">
        <v>2481</v>
      </c>
      <c r="B130" s="118" t="s">
        <v>41</v>
      </c>
      <c r="C130" s="118" t="s">
        <v>218</v>
      </c>
      <c r="D130" s="118" t="s">
        <v>36</v>
      </c>
      <c r="E130" s="116" t="s">
        <v>279</v>
      </c>
      <c r="F130" s="1">
        <f t="shared" ref="F130:F137" si="2">G130+H130</f>
        <v>0</v>
      </c>
      <c r="G130" s="1"/>
      <c r="H130" s="1"/>
    </row>
    <row r="131" spans="1:8" ht="36">
      <c r="A131" s="115">
        <v>2482</v>
      </c>
      <c r="B131" s="118" t="s">
        <v>41</v>
      </c>
      <c r="C131" s="118" t="s">
        <v>218</v>
      </c>
      <c r="D131" s="118" t="s">
        <v>37</v>
      </c>
      <c r="E131" s="116" t="s">
        <v>280</v>
      </c>
      <c r="F131" s="1">
        <f t="shared" si="2"/>
        <v>0</v>
      </c>
      <c r="G131" s="1"/>
      <c r="H131" s="1"/>
    </row>
    <row r="132" spans="1:8" ht="24">
      <c r="A132" s="115">
        <v>2483</v>
      </c>
      <c r="B132" s="118" t="s">
        <v>41</v>
      </c>
      <c r="C132" s="118" t="s">
        <v>218</v>
      </c>
      <c r="D132" s="118" t="s">
        <v>38</v>
      </c>
      <c r="E132" s="116" t="s">
        <v>281</v>
      </c>
      <c r="F132" s="1">
        <f t="shared" si="2"/>
        <v>0</v>
      </c>
      <c r="G132" s="1"/>
      <c r="H132" s="1"/>
    </row>
    <row r="133" spans="1:8" ht="24">
      <c r="A133" s="115">
        <v>2484</v>
      </c>
      <c r="B133" s="118" t="s">
        <v>41</v>
      </c>
      <c r="C133" s="118" t="s">
        <v>218</v>
      </c>
      <c r="D133" s="118" t="s">
        <v>195</v>
      </c>
      <c r="E133" s="116" t="s">
        <v>282</v>
      </c>
      <c r="F133" s="1">
        <f t="shared" si="2"/>
        <v>0</v>
      </c>
      <c r="G133" s="1"/>
      <c r="H133" s="1"/>
    </row>
    <row r="134" spans="1:8" ht="24">
      <c r="A134" s="115">
        <v>2485</v>
      </c>
      <c r="B134" s="118" t="s">
        <v>41</v>
      </c>
      <c r="C134" s="118" t="s">
        <v>218</v>
      </c>
      <c r="D134" s="118" t="s">
        <v>196</v>
      </c>
      <c r="E134" s="116" t="s">
        <v>283</v>
      </c>
      <c r="F134" s="1">
        <f t="shared" si="2"/>
        <v>0</v>
      </c>
      <c r="G134" s="1"/>
      <c r="H134" s="1"/>
    </row>
    <row r="135" spans="1:8">
      <c r="A135" s="115">
        <v>2486</v>
      </c>
      <c r="B135" s="118" t="s">
        <v>41</v>
      </c>
      <c r="C135" s="118" t="s">
        <v>218</v>
      </c>
      <c r="D135" s="118" t="s">
        <v>213</v>
      </c>
      <c r="E135" s="116" t="s">
        <v>284</v>
      </c>
      <c r="F135" s="1">
        <f t="shared" si="2"/>
        <v>0</v>
      </c>
      <c r="G135" s="1"/>
      <c r="H135" s="1"/>
    </row>
    <row r="136" spans="1:8" ht="24">
      <c r="A136" s="115">
        <v>2487</v>
      </c>
      <c r="B136" s="118" t="s">
        <v>41</v>
      </c>
      <c r="C136" s="118" t="s">
        <v>218</v>
      </c>
      <c r="D136" s="118" t="s">
        <v>216</v>
      </c>
      <c r="E136" s="116" t="s">
        <v>285</v>
      </c>
      <c r="F136" s="1">
        <f t="shared" si="2"/>
        <v>0</v>
      </c>
      <c r="G136" s="1"/>
      <c r="H136" s="1"/>
    </row>
    <row r="137" spans="1:8" ht="24">
      <c r="A137" s="115">
        <v>2490</v>
      </c>
      <c r="B137" s="113" t="s">
        <v>41</v>
      </c>
      <c r="C137" s="113" t="s">
        <v>286</v>
      </c>
      <c r="D137" s="113" t="s">
        <v>35</v>
      </c>
      <c r="E137" s="117" t="s">
        <v>287</v>
      </c>
      <c r="F137" s="1">
        <f t="shared" si="2"/>
        <v>-160000</v>
      </c>
      <c r="G137" s="1">
        <f>G139</f>
        <v>0</v>
      </c>
      <c r="H137" s="1">
        <f>H139</f>
        <v>-160000</v>
      </c>
    </row>
    <row r="138" spans="1:8" s="12" customFormat="1">
      <c r="A138" s="115"/>
      <c r="B138" s="113"/>
      <c r="C138" s="113"/>
      <c r="D138" s="113"/>
      <c r="E138" s="116" t="s">
        <v>189</v>
      </c>
      <c r="F138" s="1"/>
      <c r="G138" s="29"/>
      <c r="H138" s="29"/>
    </row>
    <row r="139" spans="1:8">
      <c r="A139" s="115">
        <v>2491</v>
      </c>
      <c r="B139" s="118" t="s">
        <v>41</v>
      </c>
      <c r="C139" s="118" t="s">
        <v>286</v>
      </c>
      <c r="D139" s="118" t="s">
        <v>36</v>
      </c>
      <c r="E139" s="116" t="s">
        <v>287</v>
      </c>
      <c r="F139" s="1">
        <f>G139+H139</f>
        <v>-160000</v>
      </c>
      <c r="G139" s="1"/>
      <c r="H139" s="1">
        <v>-160000</v>
      </c>
    </row>
    <row r="140" spans="1:8" s="11" customFormat="1" ht="52.5">
      <c r="A140" s="112">
        <v>2500</v>
      </c>
      <c r="B140" s="113" t="s">
        <v>42</v>
      </c>
      <c r="C140" s="113" t="s">
        <v>35</v>
      </c>
      <c r="D140" s="113" t="s">
        <v>35</v>
      </c>
      <c r="E140" s="114" t="s">
        <v>1100</v>
      </c>
      <c r="F140" s="14">
        <f>G140+H140</f>
        <v>388058</v>
      </c>
      <c r="G140" s="14">
        <f>G142+G145+G148+G151+G154+G157</f>
        <v>388058</v>
      </c>
      <c r="H140" s="14">
        <f>H142+H145+H148+H151+H154+H157</f>
        <v>0</v>
      </c>
    </row>
    <row r="141" spans="1:8">
      <c r="A141" s="115"/>
      <c r="B141" s="113"/>
      <c r="C141" s="113"/>
      <c r="D141" s="113"/>
      <c r="E141" s="116" t="s">
        <v>197</v>
      </c>
      <c r="F141" s="1"/>
      <c r="G141" s="1"/>
      <c r="H141" s="1"/>
    </row>
    <row r="142" spans="1:8">
      <c r="A142" s="115">
        <v>2510</v>
      </c>
      <c r="B142" s="113" t="s">
        <v>42</v>
      </c>
      <c r="C142" s="113" t="s">
        <v>36</v>
      </c>
      <c r="D142" s="113" t="s">
        <v>35</v>
      </c>
      <c r="E142" s="117" t="s">
        <v>288</v>
      </c>
      <c r="F142" s="1">
        <f>G142+H142</f>
        <v>388058</v>
      </c>
      <c r="G142" s="1">
        <f>G144</f>
        <v>388058</v>
      </c>
      <c r="H142" s="1">
        <f>H144</f>
        <v>0</v>
      </c>
    </row>
    <row r="143" spans="1:8" s="12" customFormat="1">
      <c r="A143" s="115"/>
      <c r="B143" s="113"/>
      <c r="C143" s="113"/>
      <c r="D143" s="113"/>
      <c r="E143" s="116" t="s">
        <v>189</v>
      </c>
      <c r="F143" s="1"/>
      <c r="G143" s="29"/>
      <c r="H143" s="29"/>
    </row>
    <row r="144" spans="1:8">
      <c r="A144" s="115">
        <v>2511</v>
      </c>
      <c r="B144" s="118" t="s">
        <v>42</v>
      </c>
      <c r="C144" s="118" t="s">
        <v>36</v>
      </c>
      <c r="D144" s="118" t="s">
        <v>36</v>
      </c>
      <c r="E144" s="116" t="s">
        <v>288</v>
      </c>
      <c r="F144" s="1">
        <f>G144+H144</f>
        <v>388058</v>
      </c>
      <c r="G144" s="1">
        <v>388058</v>
      </c>
      <c r="H144" s="1"/>
    </row>
    <row r="145" spans="1:8">
      <c r="A145" s="115">
        <v>2520</v>
      </c>
      <c r="B145" s="113" t="s">
        <v>42</v>
      </c>
      <c r="C145" s="113" t="s">
        <v>37</v>
      </c>
      <c r="D145" s="113" t="s">
        <v>35</v>
      </c>
      <c r="E145" s="117" t="s">
        <v>289</v>
      </c>
      <c r="F145" s="1">
        <f>G145+H145</f>
        <v>0</v>
      </c>
      <c r="G145" s="1">
        <f>G147</f>
        <v>0</v>
      </c>
      <c r="H145" s="1">
        <f>H147</f>
        <v>0</v>
      </c>
    </row>
    <row r="146" spans="1:8" s="12" customFormat="1">
      <c r="A146" s="115"/>
      <c r="B146" s="113"/>
      <c r="C146" s="113"/>
      <c r="D146" s="113"/>
      <c r="E146" s="116" t="s">
        <v>189</v>
      </c>
      <c r="F146" s="1"/>
      <c r="G146" s="29"/>
      <c r="H146" s="29"/>
    </row>
    <row r="147" spans="1:8">
      <c r="A147" s="115">
        <v>2521</v>
      </c>
      <c r="B147" s="118" t="s">
        <v>42</v>
      </c>
      <c r="C147" s="118" t="s">
        <v>37</v>
      </c>
      <c r="D147" s="118" t="s">
        <v>36</v>
      </c>
      <c r="E147" s="116" t="s">
        <v>290</v>
      </c>
      <c r="F147" s="1">
        <f>G147+H147</f>
        <v>0</v>
      </c>
      <c r="G147" s="1"/>
      <c r="H147" s="1"/>
    </row>
    <row r="148" spans="1:8">
      <c r="A148" s="115">
        <v>2530</v>
      </c>
      <c r="B148" s="113" t="s">
        <v>42</v>
      </c>
      <c r="C148" s="113" t="s">
        <v>38</v>
      </c>
      <c r="D148" s="113" t="s">
        <v>35</v>
      </c>
      <c r="E148" s="117" t="s">
        <v>291</v>
      </c>
      <c r="F148" s="1">
        <f>G148+H148</f>
        <v>0</v>
      </c>
      <c r="G148" s="1">
        <f>G150</f>
        <v>0</v>
      </c>
      <c r="H148" s="1">
        <f>H150</f>
        <v>0</v>
      </c>
    </row>
    <row r="149" spans="1:8" s="12" customFormat="1">
      <c r="A149" s="115"/>
      <c r="B149" s="113"/>
      <c r="C149" s="113"/>
      <c r="D149" s="113"/>
      <c r="E149" s="116" t="s">
        <v>189</v>
      </c>
      <c r="F149" s="1"/>
      <c r="G149" s="29"/>
      <c r="H149" s="29"/>
    </row>
    <row r="150" spans="1:8">
      <c r="A150" s="115">
        <v>2531</v>
      </c>
      <c r="B150" s="118" t="s">
        <v>42</v>
      </c>
      <c r="C150" s="118" t="s">
        <v>38</v>
      </c>
      <c r="D150" s="118" t="s">
        <v>36</v>
      </c>
      <c r="E150" s="116" t="s">
        <v>291</v>
      </c>
      <c r="F150" s="1">
        <f>G150+H150</f>
        <v>0</v>
      </c>
      <c r="G150" s="1"/>
      <c r="H150" s="1"/>
    </row>
    <row r="151" spans="1:8" ht="24">
      <c r="A151" s="115">
        <v>2540</v>
      </c>
      <c r="B151" s="113" t="s">
        <v>42</v>
      </c>
      <c r="C151" s="113" t="s">
        <v>195</v>
      </c>
      <c r="D151" s="113" t="s">
        <v>35</v>
      </c>
      <c r="E151" s="117" t="s">
        <v>292</v>
      </c>
      <c r="F151" s="1">
        <f>G151+H151</f>
        <v>0</v>
      </c>
      <c r="G151" s="1">
        <f>G153</f>
        <v>0</v>
      </c>
      <c r="H151" s="1">
        <f>H153</f>
        <v>0</v>
      </c>
    </row>
    <row r="152" spans="1:8" s="12" customFormat="1">
      <c r="A152" s="115"/>
      <c r="B152" s="113"/>
      <c r="C152" s="113"/>
      <c r="D152" s="113"/>
      <c r="E152" s="116" t="s">
        <v>189</v>
      </c>
      <c r="F152" s="1"/>
      <c r="G152" s="29"/>
      <c r="H152" s="29"/>
    </row>
    <row r="153" spans="1:8">
      <c r="A153" s="115">
        <v>2541</v>
      </c>
      <c r="B153" s="118" t="s">
        <v>42</v>
      </c>
      <c r="C153" s="118" t="s">
        <v>195</v>
      </c>
      <c r="D153" s="118" t="s">
        <v>36</v>
      </c>
      <c r="E153" s="116" t="s">
        <v>292</v>
      </c>
      <c r="F153" s="1">
        <f>G153+H153</f>
        <v>0</v>
      </c>
      <c r="G153" s="1"/>
      <c r="H153" s="1"/>
    </row>
    <row r="154" spans="1:8" ht="24">
      <c r="A154" s="115">
        <v>2550</v>
      </c>
      <c r="B154" s="113" t="s">
        <v>42</v>
      </c>
      <c r="C154" s="113" t="s">
        <v>196</v>
      </c>
      <c r="D154" s="113" t="s">
        <v>35</v>
      </c>
      <c r="E154" s="117" t="s">
        <v>293</v>
      </c>
      <c r="F154" s="1">
        <f>G154+H154</f>
        <v>0</v>
      </c>
      <c r="G154" s="1">
        <f>G156</f>
        <v>0</v>
      </c>
      <c r="H154" s="1">
        <f>H156</f>
        <v>0</v>
      </c>
    </row>
    <row r="155" spans="1:8" s="12" customFormat="1">
      <c r="A155" s="115"/>
      <c r="B155" s="113"/>
      <c r="C155" s="113"/>
      <c r="D155" s="113"/>
      <c r="E155" s="116" t="s">
        <v>189</v>
      </c>
      <c r="F155" s="1"/>
      <c r="G155" s="29"/>
      <c r="H155" s="29"/>
    </row>
    <row r="156" spans="1:8" ht="24">
      <c r="A156" s="115">
        <v>2551</v>
      </c>
      <c r="B156" s="118" t="s">
        <v>42</v>
      </c>
      <c r="C156" s="118" t="s">
        <v>196</v>
      </c>
      <c r="D156" s="118" t="s">
        <v>36</v>
      </c>
      <c r="E156" s="116" t="s">
        <v>293</v>
      </c>
      <c r="F156" s="1">
        <f>G156+H156</f>
        <v>0</v>
      </c>
      <c r="G156" s="1"/>
      <c r="H156" s="1"/>
    </row>
    <row r="157" spans="1:8" ht="24">
      <c r="A157" s="115">
        <v>2560</v>
      </c>
      <c r="B157" s="113" t="s">
        <v>42</v>
      </c>
      <c r="C157" s="113" t="s">
        <v>213</v>
      </c>
      <c r="D157" s="113" t="s">
        <v>35</v>
      </c>
      <c r="E157" s="117" t="s">
        <v>294</v>
      </c>
      <c r="F157" s="1">
        <f>G157+H157</f>
        <v>0</v>
      </c>
      <c r="G157" s="1">
        <f>G159</f>
        <v>0</v>
      </c>
      <c r="H157" s="1">
        <f>H159</f>
        <v>0</v>
      </c>
    </row>
    <row r="158" spans="1:8" s="12" customFormat="1">
      <c r="A158" s="115"/>
      <c r="B158" s="113"/>
      <c r="C158" s="113"/>
      <c r="D158" s="113"/>
      <c r="E158" s="116" t="s">
        <v>189</v>
      </c>
      <c r="F158" s="1"/>
      <c r="G158" s="29"/>
      <c r="H158" s="29"/>
    </row>
    <row r="159" spans="1:8" ht="24">
      <c r="A159" s="115">
        <v>2561</v>
      </c>
      <c r="B159" s="118" t="s">
        <v>42</v>
      </c>
      <c r="C159" s="118" t="s">
        <v>213</v>
      </c>
      <c r="D159" s="118" t="s">
        <v>36</v>
      </c>
      <c r="E159" s="116" t="s">
        <v>294</v>
      </c>
      <c r="F159" s="1">
        <f>G159+H159</f>
        <v>0</v>
      </c>
      <c r="G159" s="1"/>
      <c r="H159" s="1"/>
    </row>
    <row r="160" spans="1:8" s="11" customFormat="1" ht="52.5">
      <c r="A160" s="112">
        <v>2600</v>
      </c>
      <c r="B160" s="113" t="s">
        <v>43</v>
      </c>
      <c r="C160" s="113" t="s">
        <v>35</v>
      </c>
      <c r="D160" s="113" t="s">
        <v>35</v>
      </c>
      <c r="E160" s="114" t="s">
        <v>1101</v>
      </c>
      <c r="F160" s="14">
        <f>G160+H160</f>
        <v>165714.79999999999</v>
      </c>
      <c r="G160" s="14">
        <f>G162+G165+G168+G171+G174+G177</f>
        <v>102616</v>
      </c>
      <c r="H160" s="14">
        <f>H162+H165+H168+H171+H174+H177</f>
        <v>63098.8</v>
      </c>
    </row>
    <row r="161" spans="1:8">
      <c r="A161" s="115"/>
      <c r="B161" s="113"/>
      <c r="C161" s="113"/>
      <c r="D161" s="113"/>
      <c r="E161" s="116" t="s">
        <v>197</v>
      </c>
      <c r="F161" s="1"/>
      <c r="G161" s="1"/>
      <c r="H161" s="1"/>
    </row>
    <row r="162" spans="1:8">
      <c r="A162" s="115">
        <v>2610</v>
      </c>
      <c r="B162" s="113" t="s">
        <v>43</v>
      </c>
      <c r="C162" s="113" t="s">
        <v>36</v>
      </c>
      <c r="D162" s="113" t="s">
        <v>35</v>
      </c>
      <c r="E162" s="117" t="s">
        <v>295</v>
      </c>
      <c r="F162" s="1">
        <f>G162+H162</f>
        <v>0</v>
      </c>
      <c r="G162" s="1">
        <f>G164</f>
        <v>0</v>
      </c>
      <c r="H162" s="1">
        <f>H164</f>
        <v>0</v>
      </c>
    </row>
    <row r="163" spans="1:8" s="12" customFormat="1">
      <c r="A163" s="115"/>
      <c r="B163" s="113"/>
      <c r="C163" s="113"/>
      <c r="D163" s="113"/>
      <c r="E163" s="116" t="s">
        <v>189</v>
      </c>
      <c r="F163" s="1"/>
      <c r="G163" s="29"/>
      <c r="H163" s="29"/>
    </row>
    <row r="164" spans="1:8">
      <c r="A164" s="115">
        <v>2611</v>
      </c>
      <c r="B164" s="118" t="s">
        <v>43</v>
      </c>
      <c r="C164" s="118" t="s">
        <v>36</v>
      </c>
      <c r="D164" s="118" t="s">
        <v>36</v>
      </c>
      <c r="E164" s="116" t="s">
        <v>296</v>
      </c>
      <c r="F164" s="1">
        <f>G164+H164</f>
        <v>0</v>
      </c>
      <c r="G164" s="1"/>
      <c r="H164" s="1"/>
    </row>
    <row r="165" spans="1:8">
      <c r="A165" s="115">
        <v>2620</v>
      </c>
      <c r="B165" s="113" t="s">
        <v>43</v>
      </c>
      <c r="C165" s="113" t="s">
        <v>37</v>
      </c>
      <c r="D165" s="113" t="s">
        <v>35</v>
      </c>
      <c r="E165" s="117" t="s">
        <v>297</v>
      </c>
      <c r="F165" s="1">
        <f>G165+H165</f>
        <v>0</v>
      </c>
      <c r="G165" s="1">
        <f>G167</f>
        <v>0</v>
      </c>
      <c r="H165" s="1">
        <f>H167</f>
        <v>0</v>
      </c>
    </row>
    <row r="166" spans="1:8" s="12" customFormat="1">
      <c r="A166" s="115"/>
      <c r="B166" s="113"/>
      <c r="C166" s="113"/>
      <c r="D166" s="113"/>
      <c r="E166" s="116" t="s">
        <v>189</v>
      </c>
      <c r="F166" s="1"/>
      <c r="G166" s="29"/>
      <c r="H166" s="29"/>
    </row>
    <row r="167" spans="1:8">
      <c r="A167" s="115">
        <v>2621</v>
      </c>
      <c r="B167" s="118" t="s">
        <v>43</v>
      </c>
      <c r="C167" s="118" t="s">
        <v>37</v>
      </c>
      <c r="D167" s="118" t="s">
        <v>36</v>
      </c>
      <c r="E167" s="116" t="s">
        <v>297</v>
      </c>
      <c r="F167" s="1">
        <f>G167+H167</f>
        <v>0</v>
      </c>
      <c r="G167" s="1"/>
      <c r="H167" s="1"/>
    </row>
    <row r="168" spans="1:8">
      <c r="A168" s="115">
        <v>2630</v>
      </c>
      <c r="B168" s="113" t="s">
        <v>43</v>
      </c>
      <c r="C168" s="113" t="s">
        <v>38</v>
      </c>
      <c r="D168" s="113" t="s">
        <v>35</v>
      </c>
      <c r="E168" s="117" t="s">
        <v>298</v>
      </c>
      <c r="F168" s="1">
        <f>G168+H168</f>
        <v>18500</v>
      </c>
      <c r="G168" s="1">
        <f>G170</f>
        <v>18500</v>
      </c>
      <c r="H168" s="1">
        <f>H170</f>
        <v>0</v>
      </c>
    </row>
    <row r="169" spans="1:8" s="12" customFormat="1">
      <c r="A169" s="115"/>
      <c r="B169" s="113"/>
      <c r="C169" s="113"/>
      <c r="D169" s="113"/>
      <c r="E169" s="116" t="s">
        <v>189</v>
      </c>
      <c r="F169" s="1"/>
      <c r="G169" s="29"/>
      <c r="H169" s="29"/>
    </row>
    <row r="170" spans="1:8">
      <c r="A170" s="115">
        <v>2631</v>
      </c>
      <c r="B170" s="118" t="s">
        <v>43</v>
      </c>
      <c r="C170" s="118" t="s">
        <v>38</v>
      </c>
      <c r="D170" s="118" t="s">
        <v>36</v>
      </c>
      <c r="E170" s="116" t="s">
        <v>299</v>
      </c>
      <c r="F170" s="1">
        <f>G170+H170</f>
        <v>18500</v>
      </c>
      <c r="G170" s="1">
        <v>18500</v>
      </c>
      <c r="H170" s="1"/>
    </row>
    <row r="171" spans="1:8">
      <c r="A171" s="115">
        <v>2640</v>
      </c>
      <c r="B171" s="113" t="s">
        <v>43</v>
      </c>
      <c r="C171" s="113" t="s">
        <v>195</v>
      </c>
      <c r="D171" s="113" t="s">
        <v>35</v>
      </c>
      <c r="E171" s="117" t="s">
        <v>300</v>
      </c>
      <c r="F171" s="1">
        <f>G171+H171</f>
        <v>80000</v>
      </c>
      <c r="G171" s="1">
        <f>G173</f>
        <v>80000</v>
      </c>
      <c r="H171" s="1">
        <f>H173</f>
        <v>0</v>
      </c>
    </row>
    <row r="172" spans="1:8" s="12" customFormat="1">
      <c r="A172" s="115"/>
      <c r="B172" s="113"/>
      <c r="C172" s="113"/>
      <c r="D172" s="113"/>
      <c r="E172" s="116" t="s">
        <v>189</v>
      </c>
      <c r="F172" s="1"/>
      <c r="G172" s="29"/>
      <c r="H172" s="29"/>
    </row>
    <row r="173" spans="1:8">
      <c r="A173" s="115">
        <v>2641</v>
      </c>
      <c r="B173" s="118" t="s">
        <v>43</v>
      </c>
      <c r="C173" s="118" t="s">
        <v>195</v>
      </c>
      <c r="D173" s="118" t="s">
        <v>36</v>
      </c>
      <c r="E173" s="116" t="s">
        <v>301</v>
      </c>
      <c r="F173" s="1">
        <f>G173+H173</f>
        <v>80000</v>
      </c>
      <c r="G173" s="1">
        <v>80000</v>
      </c>
      <c r="H173" s="1"/>
    </row>
    <row r="174" spans="1:8" ht="36">
      <c r="A174" s="115">
        <v>2650</v>
      </c>
      <c r="B174" s="113" t="s">
        <v>43</v>
      </c>
      <c r="C174" s="113" t="s">
        <v>196</v>
      </c>
      <c r="D174" s="113" t="s">
        <v>35</v>
      </c>
      <c r="E174" s="117" t="s">
        <v>302</v>
      </c>
      <c r="F174" s="1">
        <f>G174+H174</f>
        <v>0</v>
      </c>
      <c r="G174" s="1">
        <f>G176</f>
        <v>0</v>
      </c>
      <c r="H174" s="1">
        <f>H176</f>
        <v>0</v>
      </c>
    </row>
    <row r="175" spans="1:8" s="12" customFormat="1">
      <c r="A175" s="115"/>
      <c r="B175" s="113"/>
      <c r="C175" s="113"/>
      <c r="D175" s="113"/>
      <c r="E175" s="116" t="s">
        <v>189</v>
      </c>
      <c r="F175" s="1"/>
      <c r="G175" s="29"/>
      <c r="H175" s="29"/>
    </row>
    <row r="176" spans="1:8" ht="24">
      <c r="A176" s="115">
        <v>2651</v>
      </c>
      <c r="B176" s="118" t="s">
        <v>43</v>
      </c>
      <c r="C176" s="118" t="s">
        <v>196</v>
      </c>
      <c r="D176" s="118" t="s">
        <v>36</v>
      </c>
      <c r="E176" s="116" t="s">
        <v>302</v>
      </c>
      <c r="F176" s="1">
        <f>G176+H176</f>
        <v>0</v>
      </c>
      <c r="G176" s="1"/>
      <c r="H176" s="1"/>
    </row>
    <row r="177" spans="1:8" ht="24">
      <c r="A177" s="115">
        <v>2660</v>
      </c>
      <c r="B177" s="113" t="s">
        <v>43</v>
      </c>
      <c r="C177" s="113" t="s">
        <v>213</v>
      </c>
      <c r="D177" s="113" t="s">
        <v>35</v>
      </c>
      <c r="E177" s="117" t="s">
        <v>303</v>
      </c>
      <c r="F177" s="1">
        <f>G177+H177</f>
        <v>67214.8</v>
      </c>
      <c r="G177" s="1">
        <f>G179</f>
        <v>4116</v>
      </c>
      <c r="H177" s="1">
        <f>H179</f>
        <v>63098.8</v>
      </c>
    </row>
    <row r="178" spans="1:8" s="12" customFormat="1">
      <c r="A178" s="115"/>
      <c r="B178" s="113"/>
      <c r="C178" s="113"/>
      <c r="D178" s="113"/>
      <c r="E178" s="116" t="s">
        <v>189</v>
      </c>
      <c r="F178" s="1"/>
      <c r="G178" s="29"/>
      <c r="H178" s="29"/>
    </row>
    <row r="179" spans="1:8" ht="24">
      <c r="A179" s="115">
        <v>2661</v>
      </c>
      <c r="B179" s="118" t="s">
        <v>43</v>
      </c>
      <c r="C179" s="118" t="s">
        <v>213</v>
      </c>
      <c r="D179" s="118" t="s">
        <v>36</v>
      </c>
      <c r="E179" s="116" t="s">
        <v>303</v>
      </c>
      <c r="F179" s="59">
        <f>G179+H179</f>
        <v>67214.8</v>
      </c>
      <c r="G179" s="1">
        <v>4116</v>
      </c>
      <c r="H179" s="1">
        <v>63098.8</v>
      </c>
    </row>
    <row r="180" spans="1:8" s="11" customFormat="1" ht="36">
      <c r="A180" s="112">
        <v>2700</v>
      </c>
      <c r="B180" s="113" t="s">
        <v>44</v>
      </c>
      <c r="C180" s="113" t="s">
        <v>35</v>
      </c>
      <c r="D180" s="113" t="s">
        <v>35</v>
      </c>
      <c r="E180" s="120" t="s">
        <v>304</v>
      </c>
      <c r="F180" s="14">
        <f>G180+H180</f>
        <v>0</v>
      </c>
      <c r="G180" s="14">
        <f>G182+G187+G193+G199+G202+G205</f>
        <v>0</v>
      </c>
      <c r="H180" s="14">
        <f>H182+H187+H193+H199+H202+H205</f>
        <v>0</v>
      </c>
    </row>
    <row r="181" spans="1:8">
      <c r="A181" s="115"/>
      <c r="B181" s="113"/>
      <c r="C181" s="113"/>
      <c r="D181" s="113"/>
      <c r="E181" s="116" t="s">
        <v>197</v>
      </c>
      <c r="F181" s="1"/>
      <c r="G181" s="1"/>
      <c r="H181" s="1"/>
    </row>
    <row r="182" spans="1:8">
      <c r="A182" s="115">
        <v>2710</v>
      </c>
      <c r="B182" s="113" t="s">
        <v>44</v>
      </c>
      <c r="C182" s="113" t="s">
        <v>36</v>
      </c>
      <c r="D182" s="113" t="s">
        <v>35</v>
      </c>
      <c r="E182" s="117" t="s">
        <v>305</v>
      </c>
      <c r="F182" s="1">
        <f>G182+H182</f>
        <v>0</v>
      </c>
      <c r="G182" s="1">
        <f>G184+G185+G186</f>
        <v>0</v>
      </c>
      <c r="H182" s="1">
        <f>H184+H185+H186</f>
        <v>0</v>
      </c>
    </row>
    <row r="183" spans="1:8" s="12" customFormat="1">
      <c r="A183" s="115"/>
      <c r="B183" s="113"/>
      <c r="C183" s="113"/>
      <c r="D183" s="113"/>
      <c r="E183" s="116" t="s">
        <v>189</v>
      </c>
      <c r="F183" s="1"/>
      <c r="G183" s="29"/>
      <c r="H183" s="29"/>
    </row>
    <row r="184" spans="1:8">
      <c r="A184" s="115">
        <v>2711</v>
      </c>
      <c r="B184" s="118" t="s">
        <v>44</v>
      </c>
      <c r="C184" s="118" t="s">
        <v>36</v>
      </c>
      <c r="D184" s="118" t="s">
        <v>36</v>
      </c>
      <c r="E184" s="116" t="s">
        <v>306</v>
      </c>
      <c r="F184" s="1">
        <f>G184+H184</f>
        <v>0</v>
      </c>
      <c r="G184" s="1"/>
      <c r="H184" s="1"/>
    </row>
    <row r="185" spans="1:8">
      <c r="A185" s="115">
        <v>2712</v>
      </c>
      <c r="B185" s="118" t="s">
        <v>44</v>
      </c>
      <c r="C185" s="118" t="s">
        <v>36</v>
      </c>
      <c r="D185" s="118" t="s">
        <v>37</v>
      </c>
      <c r="E185" s="116" t="s">
        <v>307</v>
      </c>
      <c r="F185" s="1">
        <f>G185+H185</f>
        <v>0</v>
      </c>
      <c r="G185" s="1"/>
      <c r="H185" s="1"/>
    </row>
    <row r="186" spans="1:8">
      <c r="A186" s="115">
        <v>2713</v>
      </c>
      <c r="B186" s="118" t="s">
        <v>44</v>
      </c>
      <c r="C186" s="118" t="s">
        <v>36</v>
      </c>
      <c r="D186" s="118" t="s">
        <v>38</v>
      </c>
      <c r="E186" s="116" t="s">
        <v>308</v>
      </c>
      <c r="F186" s="1">
        <f>G186+H186</f>
        <v>0</v>
      </c>
      <c r="G186" s="1"/>
      <c r="H186" s="1"/>
    </row>
    <row r="187" spans="1:8">
      <c r="A187" s="115">
        <v>2720</v>
      </c>
      <c r="B187" s="113" t="s">
        <v>44</v>
      </c>
      <c r="C187" s="113" t="s">
        <v>37</v>
      </c>
      <c r="D187" s="113" t="s">
        <v>35</v>
      </c>
      <c r="E187" s="117" t="s">
        <v>309</v>
      </c>
      <c r="F187" s="1">
        <f>G187+H187</f>
        <v>0</v>
      </c>
      <c r="G187" s="1">
        <f>G189+G190+G191+G192</f>
        <v>0</v>
      </c>
      <c r="H187" s="1">
        <f>H189+H190+H191+H192</f>
        <v>0</v>
      </c>
    </row>
    <row r="188" spans="1:8" s="12" customFormat="1">
      <c r="A188" s="115"/>
      <c r="B188" s="113"/>
      <c r="C188" s="113"/>
      <c r="D188" s="113"/>
      <c r="E188" s="116" t="s">
        <v>189</v>
      </c>
      <c r="F188" s="1"/>
      <c r="G188" s="29"/>
      <c r="H188" s="29"/>
    </row>
    <row r="189" spans="1:8">
      <c r="A189" s="115">
        <v>2721</v>
      </c>
      <c r="B189" s="118" t="s">
        <v>44</v>
      </c>
      <c r="C189" s="118" t="s">
        <v>37</v>
      </c>
      <c r="D189" s="118" t="s">
        <v>36</v>
      </c>
      <c r="E189" s="116" t="s">
        <v>310</v>
      </c>
      <c r="F189" s="1">
        <f>G189+H189</f>
        <v>0</v>
      </c>
      <c r="G189" s="1"/>
      <c r="H189" s="1"/>
    </row>
    <row r="190" spans="1:8">
      <c r="A190" s="115">
        <v>2722</v>
      </c>
      <c r="B190" s="118" t="s">
        <v>44</v>
      </c>
      <c r="C190" s="118" t="s">
        <v>37</v>
      </c>
      <c r="D190" s="118" t="s">
        <v>37</v>
      </c>
      <c r="E190" s="116" t="s">
        <v>311</v>
      </c>
      <c r="F190" s="1">
        <f>G190+H190</f>
        <v>0</v>
      </c>
      <c r="G190" s="1"/>
      <c r="H190" s="1"/>
    </row>
    <row r="191" spans="1:8">
      <c r="A191" s="115">
        <v>2723</v>
      </c>
      <c r="B191" s="118" t="s">
        <v>44</v>
      </c>
      <c r="C191" s="118" t="s">
        <v>37</v>
      </c>
      <c r="D191" s="118" t="s">
        <v>38</v>
      </c>
      <c r="E191" s="116" t="s">
        <v>312</v>
      </c>
      <c r="F191" s="1">
        <f>G191+H191</f>
        <v>0</v>
      </c>
      <c r="G191" s="1"/>
      <c r="H191" s="1"/>
    </row>
    <row r="192" spans="1:8">
      <c r="A192" s="115">
        <v>2724</v>
      </c>
      <c r="B192" s="118" t="s">
        <v>44</v>
      </c>
      <c r="C192" s="118" t="s">
        <v>37</v>
      </c>
      <c r="D192" s="118" t="s">
        <v>195</v>
      </c>
      <c r="E192" s="116" t="s">
        <v>313</v>
      </c>
      <c r="F192" s="1">
        <f>G192+H192</f>
        <v>0</v>
      </c>
      <c r="G192" s="1"/>
      <c r="H192" s="1"/>
    </row>
    <row r="193" spans="1:8">
      <c r="A193" s="115">
        <v>2730</v>
      </c>
      <c r="B193" s="113" t="s">
        <v>44</v>
      </c>
      <c r="C193" s="113" t="s">
        <v>38</v>
      </c>
      <c r="D193" s="113" t="s">
        <v>35</v>
      </c>
      <c r="E193" s="117" t="s">
        <v>314</v>
      </c>
      <c r="F193" s="1">
        <f>G193+H193</f>
        <v>0</v>
      </c>
      <c r="G193" s="1">
        <f>G195+G196+G197+G198</f>
        <v>0</v>
      </c>
      <c r="H193" s="1">
        <f>H195+H196+H197+H198</f>
        <v>0</v>
      </c>
    </row>
    <row r="194" spans="1:8" s="12" customFormat="1">
      <c r="A194" s="115"/>
      <c r="B194" s="113"/>
      <c r="C194" s="113"/>
      <c r="D194" s="113"/>
      <c r="E194" s="116" t="s">
        <v>189</v>
      </c>
      <c r="F194" s="1"/>
      <c r="G194" s="29"/>
      <c r="H194" s="29"/>
    </row>
    <row r="195" spans="1:8">
      <c r="A195" s="115">
        <v>2731</v>
      </c>
      <c r="B195" s="118" t="s">
        <v>44</v>
      </c>
      <c r="C195" s="118" t="s">
        <v>38</v>
      </c>
      <c r="D195" s="118" t="s">
        <v>36</v>
      </c>
      <c r="E195" s="116" t="s">
        <v>315</v>
      </c>
      <c r="F195" s="1">
        <f>G195+H195</f>
        <v>0</v>
      </c>
      <c r="G195" s="1"/>
      <c r="H195" s="1"/>
    </row>
    <row r="196" spans="1:8">
      <c r="A196" s="115">
        <v>2732</v>
      </c>
      <c r="B196" s="118" t="s">
        <v>44</v>
      </c>
      <c r="C196" s="118" t="s">
        <v>38</v>
      </c>
      <c r="D196" s="118" t="s">
        <v>37</v>
      </c>
      <c r="E196" s="116" t="s">
        <v>316</v>
      </c>
      <c r="F196" s="1">
        <f>G196+H196</f>
        <v>0</v>
      </c>
      <c r="G196" s="1"/>
      <c r="H196" s="1"/>
    </row>
    <row r="197" spans="1:8">
      <c r="A197" s="115">
        <v>2733</v>
      </c>
      <c r="B197" s="118" t="s">
        <v>44</v>
      </c>
      <c r="C197" s="118" t="s">
        <v>38</v>
      </c>
      <c r="D197" s="118" t="s">
        <v>38</v>
      </c>
      <c r="E197" s="116" t="s">
        <v>317</v>
      </c>
      <c r="F197" s="1">
        <f>G197+H197</f>
        <v>0</v>
      </c>
      <c r="G197" s="1"/>
      <c r="H197" s="1"/>
    </row>
    <row r="198" spans="1:8" ht="24">
      <c r="A198" s="115">
        <v>2734</v>
      </c>
      <c r="B198" s="118" t="s">
        <v>44</v>
      </c>
      <c r="C198" s="118" t="s">
        <v>38</v>
      </c>
      <c r="D198" s="118" t="s">
        <v>195</v>
      </c>
      <c r="E198" s="116" t="s">
        <v>318</v>
      </c>
      <c r="F198" s="1">
        <f>G198+H198</f>
        <v>0</v>
      </c>
      <c r="G198" s="1"/>
      <c r="H198" s="1"/>
    </row>
    <row r="199" spans="1:8">
      <c r="A199" s="115">
        <v>2740</v>
      </c>
      <c r="B199" s="113" t="s">
        <v>44</v>
      </c>
      <c r="C199" s="113" t="s">
        <v>195</v>
      </c>
      <c r="D199" s="113" t="s">
        <v>35</v>
      </c>
      <c r="E199" s="117" t="s">
        <v>319</v>
      </c>
      <c r="F199" s="1">
        <f>G199+H199</f>
        <v>0</v>
      </c>
      <c r="G199" s="1">
        <f>G201</f>
        <v>0</v>
      </c>
      <c r="H199" s="1">
        <f>H201</f>
        <v>0</v>
      </c>
    </row>
    <row r="200" spans="1:8" s="12" customFormat="1">
      <c r="A200" s="115"/>
      <c r="B200" s="113"/>
      <c r="C200" s="113"/>
      <c r="D200" s="113"/>
      <c r="E200" s="116" t="s">
        <v>189</v>
      </c>
      <c r="F200" s="1"/>
      <c r="G200" s="29"/>
      <c r="H200" s="29"/>
    </row>
    <row r="201" spans="1:8">
      <c r="A201" s="115">
        <v>2741</v>
      </c>
      <c r="B201" s="118" t="s">
        <v>44</v>
      </c>
      <c r="C201" s="118" t="s">
        <v>195</v>
      </c>
      <c r="D201" s="118" t="s">
        <v>36</v>
      </c>
      <c r="E201" s="116" t="s">
        <v>319</v>
      </c>
      <c r="F201" s="1">
        <f>G201+H201</f>
        <v>0</v>
      </c>
      <c r="G201" s="1"/>
      <c r="H201" s="1"/>
    </row>
    <row r="202" spans="1:8" ht="24">
      <c r="A202" s="115">
        <v>2750</v>
      </c>
      <c r="B202" s="113" t="s">
        <v>44</v>
      </c>
      <c r="C202" s="113" t="s">
        <v>196</v>
      </c>
      <c r="D202" s="113" t="s">
        <v>35</v>
      </c>
      <c r="E202" s="117" t="s">
        <v>320</v>
      </c>
      <c r="F202" s="1">
        <f>G202+H202</f>
        <v>0</v>
      </c>
      <c r="G202" s="1">
        <f>G204</f>
        <v>0</v>
      </c>
      <c r="H202" s="1">
        <f>H204</f>
        <v>0</v>
      </c>
    </row>
    <row r="203" spans="1:8" s="12" customFormat="1">
      <c r="A203" s="115"/>
      <c r="B203" s="113"/>
      <c r="C203" s="113"/>
      <c r="D203" s="113"/>
      <c r="E203" s="116" t="s">
        <v>189</v>
      </c>
      <c r="F203" s="1"/>
      <c r="G203" s="29"/>
      <c r="H203" s="29"/>
    </row>
    <row r="204" spans="1:8" ht="24">
      <c r="A204" s="115">
        <v>2751</v>
      </c>
      <c r="B204" s="118" t="s">
        <v>44</v>
      </c>
      <c r="C204" s="118" t="s">
        <v>196</v>
      </c>
      <c r="D204" s="118" t="s">
        <v>36</v>
      </c>
      <c r="E204" s="116" t="s">
        <v>320</v>
      </c>
      <c r="F204" s="1">
        <f>G204+H204</f>
        <v>0</v>
      </c>
      <c r="G204" s="1"/>
      <c r="H204" s="1"/>
    </row>
    <row r="205" spans="1:8">
      <c r="A205" s="115">
        <v>2760</v>
      </c>
      <c r="B205" s="113" t="s">
        <v>44</v>
      </c>
      <c r="C205" s="113" t="s">
        <v>213</v>
      </c>
      <c r="D205" s="113" t="s">
        <v>35</v>
      </c>
      <c r="E205" s="117" t="s">
        <v>321</v>
      </c>
      <c r="F205" s="1">
        <f>G205+H205</f>
        <v>0</v>
      </c>
      <c r="G205" s="1">
        <f>G207+G208</f>
        <v>0</v>
      </c>
      <c r="H205" s="1">
        <f>H207+H208</f>
        <v>0</v>
      </c>
    </row>
    <row r="206" spans="1:8" s="12" customFormat="1">
      <c r="A206" s="115"/>
      <c r="B206" s="113"/>
      <c r="C206" s="113"/>
      <c r="D206" s="113"/>
      <c r="E206" s="116" t="s">
        <v>189</v>
      </c>
      <c r="F206" s="1"/>
      <c r="G206" s="29"/>
      <c r="H206" s="29"/>
    </row>
    <row r="207" spans="1:8">
      <c r="A207" s="115">
        <v>2761</v>
      </c>
      <c r="B207" s="118" t="s">
        <v>44</v>
      </c>
      <c r="C207" s="118" t="s">
        <v>213</v>
      </c>
      <c r="D207" s="118" t="s">
        <v>36</v>
      </c>
      <c r="E207" s="116" t="s">
        <v>322</v>
      </c>
      <c r="F207" s="1">
        <f>G207+H207</f>
        <v>0</v>
      </c>
      <c r="G207" s="1"/>
      <c r="H207" s="1"/>
    </row>
    <row r="208" spans="1:8">
      <c r="A208" s="115">
        <v>2762</v>
      </c>
      <c r="B208" s="118" t="s">
        <v>44</v>
      </c>
      <c r="C208" s="118" t="s">
        <v>213</v>
      </c>
      <c r="D208" s="118" t="s">
        <v>37</v>
      </c>
      <c r="E208" s="116" t="s">
        <v>321</v>
      </c>
      <c r="F208" s="1">
        <f>G208+H208</f>
        <v>0</v>
      </c>
      <c r="G208" s="1"/>
      <c r="H208" s="1"/>
    </row>
    <row r="209" spans="1:8" s="11" customFormat="1" ht="36">
      <c r="A209" s="112">
        <v>2800</v>
      </c>
      <c r="B209" s="113" t="s">
        <v>45</v>
      </c>
      <c r="C209" s="113" t="s">
        <v>35</v>
      </c>
      <c r="D209" s="113" t="s">
        <v>35</v>
      </c>
      <c r="E209" s="120" t="s">
        <v>323</v>
      </c>
      <c r="F209" s="14">
        <f>G209+H209</f>
        <v>121830</v>
      </c>
      <c r="G209" s="14">
        <f>G211+G214+G223+G228+G233+G236</f>
        <v>121830</v>
      </c>
      <c r="H209" s="14">
        <f>H211+H214+H223+H228+H233+H236</f>
        <v>0</v>
      </c>
    </row>
    <row r="210" spans="1:8">
      <c r="A210" s="115"/>
      <c r="B210" s="113"/>
      <c r="C210" s="113"/>
      <c r="D210" s="113"/>
      <c r="E210" s="116" t="s">
        <v>197</v>
      </c>
      <c r="F210" s="1"/>
      <c r="G210" s="1"/>
      <c r="H210" s="1"/>
    </row>
    <row r="211" spans="1:8">
      <c r="A211" s="115">
        <v>2810</v>
      </c>
      <c r="B211" s="118" t="s">
        <v>45</v>
      </c>
      <c r="C211" s="118" t="s">
        <v>36</v>
      </c>
      <c r="D211" s="118" t="s">
        <v>35</v>
      </c>
      <c r="E211" s="117" t="s">
        <v>324</v>
      </c>
      <c r="F211" s="1">
        <f>G211+H211</f>
        <v>0</v>
      </c>
      <c r="G211" s="1">
        <f>G213</f>
        <v>0</v>
      </c>
      <c r="H211" s="1">
        <f>H213</f>
        <v>0</v>
      </c>
    </row>
    <row r="212" spans="1:8" s="12" customFormat="1">
      <c r="A212" s="115"/>
      <c r="B212" s="113"/>
      <c r="C212" s="113"/>
      <c r="D212" s="113"/>
      <c r="E212" s="116" t="s">
        <v>189</v>
      </c>
      <c r="F212" s="1"/>
      <c r="G212" s="29"/>
      <c r="H212" s="29"/>
    </row>
    <row r="213" spans="1:8">
      <c r="A213" s="115">
        <v>2811</v>
      </c>
      <c r="B213" s="118" t="s">
        <v>45</v>
      </c>
      <c r="C213" s="118" t="s">
        <v>36</v>
      </c>
      <c r="D213" s="118" t="s">
        <v>36</v>
      </c>
      <c r="E213" s="116" t="s">
        <v>324</v>
      </c>
      <c r="F213" s="1">
        <f>G213+H213</f>
        <v>0</v>
      </c>
      <c r="G213" s="1"/>
      <c r="H213" s="1"/>
    </row>
    <row r="214" spans="1:8">
      <c r="A214" s="115">
        <v>2820</v>
      </c>
      <c r="B214" s="113" t="s">
        <v>45</v>
      </c>
      <c r="C214" s="113" t="s">
        <v>37</v>
      </c>
      <c r="D214" s="113" t="s">
        <v>35</v>
      </c>
      <c r="E214" s="117" t="s">
        <v>325</v>
      </c>
      <c r="F214" s="1">
        <f>G214+H214</f>
        <v>121830</v>
      </c>
      <c r="G214" s="1">
        <f>G216+G217+G218+G219+G220+G221+G222</f>
        <v>121830</v>
      </c>
      <c r="H214" s="1">
        <f>H216+H217+H218+H219+H220+H221+H222</f>
        <v>0</v>
      </c>
    </row>
    <row r="215" spans="1:8" s="12" customFormat="1">
      <c r="A215" s="115"/>
      <c r="B215" s="113"/>
      <c r="C215" s="113"/>
      <c r="D215" s="113"/>
      <c r="E215" s="116" t="s">
        <v>189</v>
      </c>
      <c r="F215" s="1"/>
      <c r="G215" s="29"/>
      <c r="H215" s="29"/>
    </row>
    <row r="216" spans="1:8">
      <c r="A216" s="115">
        <v>2821</v>
      </c>
      <c r="B216" s="118" t="s">
        <v>45</v>
      </c>
      <c r="C216" s="118" t="s">
        <v>37</v>
      </c>
      <c r="D216" s="118" t="s">
        <v>36</v>
      </c>
      <c r="E216" s="116" t="s">
        <v>326</v>
      </c>
      <c r="F216" s="1">
        <f t="shared" ref="F216:F223" si="3">G216+H216</f>
        <v>0</v>
      </c>
      <c r="G216" s="1"/>
      <c r="H216" s="1"/>
    </row>
    <row r="217" spans="1:8">
      <c r="A217" s="115">
        <v>2822</v>
      </c>
      <c r="B217" s="118" t="s">
        <v>45</v>
      </c>
      <c r="C217" s="118" t="s">
        <v>37</v>
      </c>
      <c r="D217" s="118" t="s">
        <v>37</v>
      </c>
      <c r="E217" s="116" t="s">
        <v>327</v>
      </c>
      <c r="F217" s="1">
        <f t="shared" si="3"/>
        <v>10300</v>
      </c>
      <c r="G217" s="1">
        <v>10300</v>
      </c>
      <c r="H217" s="1"/>
    </row>
    <row r="218" spans="1:8">
      <c r="A218" s="115">
        <v>2823</v>
      </c>
      <c r="B218" s="118" t="s">
        <v>45</v>
      </c>
      <c r="C218" s="118" t="s">
        <v>37</v>
      </c>
      <c r="D218" s="118" t="s">
        <v>38</v>
      </c>
      <c r="E218" s="116" t="s">
        <v>328</v>
      </c>
      <c r="F218" s="1">
        <f t="shared" si="3"/>
        <v>76700</v>
      </c>
      <c r="G218" s="1">
        <v>76700</v>
      </c>
      <c r="H218" s="1"/>
    </row>
    <row r="219" spans="1:8">
      <c r="A219" s="115">
        <v>2824</v>
      </c>
      <c r="B219" s="118" t="s">
        <v>45</v>
      </c>
      <c r="C219" s="118" t="s">
        <v>37</v>
      </c>
      <c r="D219" s="118" t="s">
        <v>195</v>
      </c>
      <c r="E219" s="116" t="s">
        <v>329</v>
      </c>
      <c r="F219" s="1">
        <f t="shared" si="3"/>
        <v>34830</v>
      </c>
      <c r="G219" s="1">
        <v>34830</v>
      </c>
      <c r="H219" s="1"/>
    </row>
    <row r="220" spans="1:8">
      <c r="A220" s="115">
        <v>2825</v>
      </c>
      <c r="B220" s="118" t="s">
        <v>45</v>
      </c>
      <c r="C220" s="118" t="s">
        <v>37</v>
      </c>
      <c r="D220" s="118" t="s">
        <v>196</v>
      </c>
      <c r="E220" s="116" t="s">
        <v>330</v>
      </c>
      <c r="F220" s="1">
        <f t="shared" si="3"/>
        <v>0</v>
      </c>
      <c r="G220" s="1"/>
      <c r="H220" s="1"/>
    </row>
    <row r="221" spans="1:8">
      <c r="A221" s="115">
        <v>2826</v>
      </c>
      <c r="B221" s="118" t="s">
        <v>45</v>
      </c>
      <c r="C221" s="118" t="s">
        <v>37</v>
      </c>
      <c r="D221" s="118" t="s">
        <v>213</v>
      </c>
      <c r="E221" s="116" t="s">
        <v>331</v>
      </c>
      <c r="F221" s="1">
        <f t="shared" si="3"/>
        <v>0</v>
      </c>
      <c r="G221" s="1"/>
      <c r="H221" s="1"/>
    </row>
    <row r="222" spans="1:8" ht="24">
      <c r="A222" s="115">
        <v>2827</v>
      </c>
      <c r="B222" s="118" t="s">
        <v>45</v>
      </c>
      <c r="C222" s="118" t="s">
        <v>37</v>
      </c>
      <c r="D222" s="118" t="s">
        <v>216</v>
      </c>
      <c r="E222" s="116" t="s">
        <v>332</v>
      </c>
      <c r="F222" s="1">
        <f t="shared" si="3"/>
        <v>0</v>
      </c>
      <c r="G222" s="1"/>
      <c r="H222" s="1"/>
    </row>
    <row r="223" spans="1:8" ht="24">
      <c r="A223" s="115">
        <v>2830</v>
      </c>
      <c r="B223" s="113" t="s">
        <v>45</v>
      </c>
      <c r="C223" s="113" t="s">
        <v>38</v>
      </c>
      <c r="D223" s="113" t="s">
        <v>35</v>
      </c>
      <c r="E223" s="117" t="s">
        <v>333</v>
      </c>
      <c r="F223" s="1">
        <f t="shared" si="3"/>
        <v>0</v>
      </c>
      <c r="G223" s="1">
        <f>G225+G226+G227</f>
        <v>0</v>
      </c>
      <c r="H223" s="1">
        <f>H225+H226+H227</f>
        <v>0</v>
      </c>
    </row>
    <row r="224" spans="1:8" s="12" customFormat="1">
      <c r="A224" s="115"/>
      <c r="B224" s="113"/>
      <c r="C224" s="113"/>
      <c r="D224" s="113"/>
      <c r="E224" s="116" t="s">
        <v>189</v>
      </c>
      <c r="F224" s="1"/>
      <c r="G224" s="29"/>
      <c r="H224" s="29"/>
    </row>
    <row r="225" spans="1:8">
      <c r="A225" s="115">
        <v>2831</v>
      </c>
      <c r="B225" s="118" t="s">
        <v>45</v>
      </c>
      <c r="C225" s="118" t="s">
        <v>38</v>
      </c>
      <c r="D225" s="118" t="s">
        <v>36</v>
      </c>
      <c r="E225" s="116" t="s">
        <v>334</v>
      </c>
      <c r="F225" s="1">
        <f>G225+H225</f>
        <v>0</v>
      </c>
      <c r="G225" s="1"/>
      <c r="H225" s="1"/>
    </row>
    <row r="226" spans="1:8">
      <c r="A226" s="115">
        <v>2832</v>
      </c>
      <c r="B226" s="118" t="s">
        <v>45</v>
      </c>
      <c r="C226" s="118" t="s">
        <v>38</v>
      </c>
      <c r="D226" s="118" t="s">
        <v>37</v>
      </c>
      <c r="E226" s="116" t="s">
        <v>335</v>
      </c>
      <c r="F226" s="1">
        <f>G226+H226</f>
        <v>0</v>
      </c>
      <c r="G226" s="1"/>
      <c r="H226" s="1"/>
    </row>
    <row r="227" spans="1:8">
      <c r="A227" s="115">
        <v>2833</v>
      </c>
      <c r="B227" s="118" t="s">
        <v>45</v>
      </c>
      <c r="C227" s="118" t="s">
        <v>38</v>
      </c>
      <c r="D227" s="118" t="s">
        <v>38</v>
      </c>
      <c r="E227" s="116" t="s">
        <v>336</v>
      </c>
      <c r="F227" s="1">
        <f>G227+H227</f>
        <v>0</v>
      </c>
      <c r="G227" s="1"/>
      <c r="H227" s="1"/>
    </row>
    <row r="228" spans="1:8">
      <c r="A228" s="115">
        <v>2840</v>
      </c>
      <c r="B228" s="113" t="s">
        <v>45</v>
      </c>
      <c r="C228" s="113" t="s">
        <v>195</v>
      </c>
      <c r="D228" s="113" t="s">
        <v>35</v>
      </c>
      <c r="E228" s="117" t="s">
        <v>337</v>
      </c>
      <c r="F228" s="1">
        <f>G228+H228</f>
        <v>0</v>
      </c>
      <c r="G228" s="1">
        <f>G230+G231+G232</f>
        <v>0</v>
      </c>
      <c r="H228" s="1">
        <f>H230+H231+H232</f>
        <v>0</v>
      </c>
    </row>
    <row r="229" spans="1:8" s="12" customFormat="1">
      <c r="A229" s="115"/>
      <c r="B229" s="113"/>
      <c r="C229" s="113"/>
      <c r="D229" s="113"/>
      <c r="E229" s="116" t="s">
        <v>189</v>
      </c>
      <c r="F229" s="1"/>
      <c r="G229" s="29"/>
      <c r="H229" s="29"/>
    </row>
    <row r="230" spans="1:8">
      <c r="A230" s="115">
        <v>2841</v>
      </c>
      <c r="B230" s="118" t="s">
        <v>45</v>
      </c>
      <c r="C230" s="118" t="s">
        <v>195</v>
      </c>
      <c r="D230" s="118" t="s">
        <v>36</v>
      </c>
      <c r="E230" s="116" t="s">
        <v>338</v>
      </c>
      <c r="F230" s="1">
        <f>G230+H230</f>
        <v>0</v>
      </c>
      <c r="G230" s="1"/>
      <c r="H230" s="1"/>
    </row>
    <row r="231" spans="1:8" ht="24">
      <c r="A231" s="115">
        <v>2842</v>
      </c>
      <c r="B231" s="118" t="s">
        <v>45</v>
      </c>
      <c r="C231" s="118" t="s">
        <v>195</v>
      </c>
      <c r="D231" s="118" t="s">
        <v>37</v>
      </c>
      <c r="E231" s="116" t="s">
        <v>339</v>
      </c>
      <c r="F231" s="1">
        <f>G231+H231</f>
        <v>0</v>
      </c>
      <c r="G231" s="1"/>
      <c r="H231" s="1"/>
    </row>
    <row r="232" spans="1:8">
      <c r="A232" s="115">
        <v>2843</v>
      </c>
      <c r="B232" s="118" t="s">
        <v>45</v>
      </c>
      <c r="C232" s="118" t="s">
        <v>195</v>
      </c>
      <c r="D232" s="118" t="s">
        <v>38</v>
      </c>
      <c r="E232" s="116" t="s">
        <v>337</v>
      </c>
      <c r="F232" s="1">
        <f>G232+H232</f>
        <v>0</v>
      </c>
      <c r="G232" s="1"/>
      <c r="H232" s="1"/>
    </row>
    <row r="233" spans="1:8" ht="24">
      <c r="A233" s="115">
        <v>2850</v>
      </c>
      <c r="B233" s="113" t="s">
        <v>45</v>
      </c>
      <c r="C233" s="113" t="s">
        <v>196</v>
      </c>
      <c r="D233" s="113" t="s">
        <v>35</v>
      </c>
      <c r="E233" s="121" t="s">
        <v>340</v>
      </c>
      <c r="F233" s="1">
        <f>G233+H233</f>
        <v>0</v>
      </c>
      <c r="G233" s="1">
        <f>G235</f>
        <v>0</v>
      </c>
      <c r="H233" s="1">
        <f>H235</f>
        <v>0</v>
      </c>
    </row>
    <row r="234" spans="1:8" s="12" customFormat="1">
      <c r="A234" s="115"/>
      <c r="B234" s="113"/>
      <c r="C234" s="113"/>
      <c r="D234" s="113"/>
      <c r="E234" s="116" t="s">
        <v>189</v>
      </c>
      <c r="F234" s="1"/>
      <c r="G234" s="29"/>
      <c r="H234" s="29"/>
    </row>
    <row r="235" spans="1:8" ht="24">
      <c r="A235" s="115">
        <v>2851</v>
      </c>
      <c r="B235" s="113" t="s">
        <v>45</v>
      </c>
      <c r="C235" s="113" t="s">
        <v>196</v>
      </c>
      <c r="D235" s="113" t="s">
        <v>36</v>
      </c>
      <c r="E235" s="122" t="s">
        <v>340</v>
      </c>
      <c r="F235" s="1">
        <f>G235+H235</f>
        <v>0</v>
      </c>
      <c r="G235" s="1"/>
      <c r="H235" s="1"/>
    </row>
    <row r="236" spans="1:8">
      <c r="A236" s="115">
        <v>2860</v>
      </c>
      <c r="B236" s="113" t="s">
        <v>45</v>
      </c>
      <c r="C236" s="113" t="s">
        <v>213</v>
      </c>
      <c r="D236" s="113" t="s">
        <v>35</v>
      </c>
      <c r="E236" s="121" t="s">
        <v>341</v>
      </c>
      <c r="F236" s="1">
        <f>G236+H236</f>
        <v>0</v>
      </c>
      <c r="G236" s="1">
        <f>G238</f>
        <v>0</v>
      </c>
      <c r="H236" s="1">
        <f>H238</f>
        <v>0</v>
      </c>
    </row>
    <row r="237" spans="1:8" s="12" customFormat="1">
      <c r="A237" s="115"/>
      <c r="B237" s="113"/>
      <c r="C237" s="113"/>
      <c r="D237" s="113"/>
      <c r="E237" s="116" t="s">
        <v>189</v>
      </c>
      <c r="F237" s="1"/>
      <c r="G237" s="29"/>
      <c r="H237" s="29"/>
    </row>
    <row r="238" spans="1:8">
      <c r="A238" s="115">
        <v>2861</v>
      </c>
      <c r="B238" s="118" t="s">
        <v>45</v>
      </c>
      <c r="C238" s="118" t="s">
        <v>213</v>
      </c>
      <c r="D238" s="118" t="s">
        <v>36</v>
      </c>
      <c r="E238" s="122" t="s">
        <v>341</v>
      </c>
      <c r="F238" s="1">
        <f>G238+H238</f>
        <v>0</v>
      </c>
      <c r="G238" s="1"/>
      <c r="H238" s="1"/>
    </row>
    <row r="239" spans="1:8" s="11" customFormat="1" ht="38.25">
      <c r="A239" s="112">
        <v>2900</v>
      </c>
      <c r="B239" s="113" t="s">
        <v>46</v>
      </c>
      <c r="C239" s="113" t="s">
        <v>35</v>
      </c>
      <c r="D239" s="113" t="s">
        <v>35</v>
      </c>
      <c r="E239" s="114" t="s">
        <v>1102</v>
      </c>
      <c r="F239" s="14">
        <f>G239+H239</f>
        <v>719211.2</v>
      </c>
      <c r="G239" s="14">
        <f>G241+G245+G249+G253+G257+G261+G264+G267</f>
        <v>719211.2</v>
      </c>
      <c r="H239" s="14">
        <f>H241+H245+H249+H253+H257+H261+H264+H267</f>
        <v>0</v>
      </c>
    </row>
    <row r="240" spans="1:8">
      <c r="A240" s="115"/>
      <c r="B240" s="113"/>
      <c r="C240" s="113"/>
      <c r="D240" s="113"/>
      <c r="E240" s="116" t="s">
        <v>197</v>
      </c>
      <c r="F240" s="1"/>
      <c r="G240" s="1"/>
      <c r="H240" s="1"/>
    </row>
    <row r="241" spans="1:8" ht="24">
      <c r="A241" s="115">
        <v>2910</v>
      </c>
      <c r="B241" s="113" t="s">
        <v>46</v>
      </c>
      <c r="C241" s="113" t="s">
        <v>36</v>
      </c>
      <c r="D241" s="113" t="s">
        <v>35</v>
      </c>
      <c r="E241" s="117" t="s">
        <v>342</v>
      </c>
      <c r="F241" s="1">
        <f>G241+H241</f>
        <v>459600</v>
      </c>
      <c r="G241" s="1">
        <f>G243+G244</f>
        <v>459600</v>
      </c>
      <c r="H241" s="1">
        <f>H243+H244</f>
        <v>0</v>
      </c>
    </row>
    <row r="242" spans="1:8" s="12" customFormat="1">
      <c r="A242" s="115"/>
      <c r="B242" s="113"/>
      <c r="C242" s="113"/>
      <c r="D242" s="113"/>
      <c r="E242" s="116" t="s">
        <v>189</v>
      </c>
      <c r="F242" s="1"/>
      <c r="G242" s="29"/>
      <c r="H242" s="29"/>
    </row>
    <row r="243" spans="1:8">
      <c r="A243" s="115">
        <v>2911</v>
      </c>
      <c r="B243" s="118" t="s">
        <v>46</v>
      </c>
      <c r="C243" s="118" t="s">
        <v>36</v>
      </c>
      <c r="D243" s="118" t="s">
        <v>36</v>
      </c>
      <c r="E243" s="116" t="s">
        <v>343</v>
      </c>
      <c r="F243" s="1">
        <f>G243+H243</f>
        <v>459600</v>
      </c>
      <c r="G243" s="1">
        <v>459600</v>
      </c>
      <c r="H243" s="1"/>
    </row>
    <row r="244" spans="1:8">
      <c r="A244" s="115">
        <v>2912</v>
      </c>
      <c r="B244" s="118" t="s">
        <v>46</v>
      </c>
      <c r="C244" s="118" t="s">
        <v>36</v>
      </c>
      <c r="D244" s="118" t="s">
        <v>37</v>
      </c>
      <c r="E244" s="116" t="s">
        <v>344</v>
      </c>
      <c r="F244" s="1">
        <f>G244+H244</f>
        <v>0</v>
      </c>
      <c r="G244" s="1"/>
      <c r="H244" s="1"/>
    </row>
    <row r="245" spans="1:8">
      <c r="A245" s="115">
        <v>2920</v>
      </c>
      <c r="B245" s="113" t="s">
        <v>46</v>
      </c>
      <c r="C245" s="113" t="s">
        <v>37</v>
      </c>
      <c r="D245" s="113" t="s">
        <v>35</v>
      </c>
      <c r="E245" s="117" t="s">
        <v>345</v>
      </c>
      <c r="F245" s="1">
        <f>G245+H245</f>
        <v>0</v>
      </c>
      <c r="G245" s="1">
        <f>G247+G248</f>
        <v>0</v>
      </c>
      <c r="H245" s="1">
        <f>H247+H248</f>
        <v>0</v>
      </c>
    </row>
    <row r="246" spans="1:8" s="12" customFormat="1">
      <c r="A246" s="115"/>
      <c r="B246" s="113"/>
      <c r="C246" s="113"/>
      <c r="D246" s="113"/>
      <c r="E246" s="116" t="s">
        <v>189</v>
      </c>
      <c r="F246" s="1"/>
      <c r="G246" s="29"/>
      <c r="H246" s="29"/>
    </row>
    <row r="247" spans="1:8">
      <c r="A247" s="115">
        <v>2921</v>
      </c>
      <c r="B247" s="118" t="s">
        <v>46</v>
      </c>
      <c r="C247" s="118" t="s">
        <v>37</v>
      </c>
      <c r="D247" s="118" t="s">
        <v>36</v>
      </c>
      <c r="E247" s="116" t="s">
        <v>346</v>
      </c>
      <c r="F247" s="1">
        <f>G247+H247</f>
        <v>0</v>
      </c>
      <c r="G247" s="1"/>
      <c r="H247" s="1"/>
    </row>
    <row r="248" spans="1:8">
      <c r="A248" s="115">
        <v>2922</v>
      </c>
      <c r="B248" s="118" t="s">
        <v>46</v>
      </c>
      <c r="C248" s="118" t="s">
        <v>37</v>
      </c>
      <c r="D248" s="118" t="s">
        <v>37</v>
      </c>
      <c r="E248" s="116" t="s">
        <v>347</v>
      </c>
      <c r="F248" s="1">
        <f>G248+H248</f>
        <v>0</v>
      </c>
      <c r="G248" s="1"/>
      <c r="H248" s="1"/>
    </row>
    <row r="249" spans="1:8" ht="24">
      <c r="A249" s="115">
        <v>2930</v>
      </c>
      <c r="B249" s="113" t="s">
        <v>46</v>
      </c>
      <c r="C249" s="113" t="s">
        <v>38</v>
      </c>
      <c r="D249" s="113" t="s">
        <v>35</v>
      </c>
      <c r="E249" s="117" t="s">
        <v>348</v>
      </c>
      <c r="F249" s="1">
        <f>G249+H249</f>
        <v>0</v>
      </c>
      <c r="G249" s="1">
        <f>G251+G252</f>
        <v>0</v>
      </c>
      <c r="H249" s="1">
        <f>H251+H252</f>
        <v>0</v>
      </c>
    </row>
    <row r="250" spans="1:8" s="12" customFormat="1">
      <c r="A250" s="115"/>
      <c r="B250" s="113"/>
      <c r="C250" s="113"/>
      <c r="D250" s="113"/>
      <c r="E250" s="116" t="s">
        <v>189</v>
      </c>
      <c r="F250" s="1"/>
      <c r="G250" s="29"/>
      <c r="H250" s="29"/>
    </row>
    <row r="251" spans="1:8">
      <c r="A251" s="115">
        <v>2931</v>
      </c>
      <c r="B251" s="118" t="s">
        <v>46</v>
      </c>
      <c r="C251" s="118" t="s">
        <v>38</v>
      </c>
      <c r="D251" s="118" t="s">
        <v>36</v>
      </c>
      <c r="E251" s="116" t="s">
        <v>349</v>
      </c>
      <c r="F251" s="1">
        <f>G251+H251</f>
        <v>0</v>
      </c>
      <c r="G251" s="1"/>
      <c r="H251" s="1"/>
    </row>
    <row r="252" spans="1:8">
      <c r="A252" s="115">
        <v>2932</v>
      </c>
      <c r="B252" s="118" t="s">
        <v>46</v>
      </c>
      <c r="C252" s="118" t="s">
        <v>38</v>
      </c>
      <c r="D252" s="118" t="s">
        <v>37</v>
      </c>
      <c r="E252" s="116" t="s">
        <v>350</v>
      </c>
      <c r="F252" s="1">
        <f>G252+H252</f>
        <v>0</v>
      </c>
      <c r="G252" s="1"/>
      <c r="H252" s="1"/>
    </row>
    <row r="253" spans="1:8">
      <c r="A253" s="115">
        <v>2940</v>
      </c>
      <c r="B253" s="113" t="s">
        <v>46</v>
      </c>
      <c r="C253" s="113" t="s">
        <v>195</v>
      </c>
      <c r="D253" s="113" t="s">
        <v>35</v>
      </c>
      <c r="E253" s="117" t="s">
        <v>351</v>
      </c>
      <c r="F253" s="1">
        <f>G253+H253</f>
        <v>0</v>
      </c>
      <c r="G253" s="1">
        <f>G255+G256</f>
        <v>0</v>
      </c>
      <c r="H253" s="1">
        <f>H255+H256</f>
        <v>0</v>
      </c>
    </row>
    <row r="254" spans="1:8" s="12" customFormat="1">
      <c r="A254" s="115"/>
      <c r="B254" s="113"/>
      <c r="C254" s="113"/>
      <c r="D254" s="113"/>
      <c r="E254" s="116" t="s">
        <v>189</v>
      </c>
      <c r="F254" s="1"/>
      <c r="G254" s="29"/>
      <c r="H254" s="29"/>
    </row>
    <row r="255" spans="1:8">
      <c r="A255" s="115">
        <v>2941</v>
      </c>
      <c r="B255" s="118" t="s">
        <v>46</v>
      </c>
      <c r="C255" s="118" t="s">
        <v>195</v>
      </c>
      <c r="D255" s="118" t="s">
        <v>36</v>
      </c>
      <c r="E255" s="116" t="s">
        <v>352</v>
      </c>
      <c r="F255" s="1">
        <f>G255+H255</f>
        <v>0</v>
      </c>
      <c r="G255" s="1"/>
      <c r="H255" s="1"/>
    </row>
    <row r="256" spans="1:8">
      <c r="A256" s="115">
        <v>2942</v>
      </c>
      <c r="B256" s="118" t="s">
        <v>46</v>
      </c>
      <c r="C256" s="118" t="s">
        <v>195</v>
      </c>
      <c r="D256" s="118" t="s">
        <v>37</v>
      </c>
      <c r="E256" s="116" t="s">
        <v>353</v>
      </c>
      <c r="F256" s="1">
        <f>G256+H256</f>
        <v>0</v>
      </c>
      <c r="G256" s="1"/>
      <c r="H256" s="1"/>
    </row>
    <row r="257" spans="1:8">
      <c r="A257" s="115">
        <v>2950</v>
      </c>
      <c r="B257" s="113" t="s">
        <v>46</v>
      </c>
      <c r="C257" s="113" t="s">
        <v>196</v>
      </c>
      <c r="D257" s="113" t="s">
        <v>35</v>
      </c>
      <c r="E257" s="117" t="s">
        <v>354</v>
      </c>
      <c r="F257" s="1">
        <f>G257+H257</f>
        <v>259611.2</v>
      </c>
      <c r="G257" s="1">
        <f>G259+G260</f>
        <v>259611.2</v>
      </c>
      <c r="H257" s="1">
        <f>H259+H260</f>
        <v>0</v>
      </c>
    </row>
    <row r="258" spans="1:8" s="12" customFormat="1">
      <c r="A258" s="115"/>
      <c r="B258" s="113"/>
      <c r="C258" s="113"/>
      <c r="D258" s="113"/>
      <c r="E258" s="116" t="s">
        <v>189</v>
      </c>
      <c r="F258" s="1"/>
      <c r="G258" s="29"/>
      <c r="H258" s="29"/>
    </row>
    <row r="259" spans="1:8">
      <c r="A259" s="115">
        <v>2951</v>
      </c>
      <c r="B259" s="118" t="s">
        <v>46</v>
      </c>
      <c r="C259" s="118" t="s">
        <v>196</v>
      </c>
      <c r="D259" s="118" t="s">
        <v>36</v>
      </c>
      <c r="E259" s="116" t="s">
        <v>355</v>
      </c>
      <c r="F259" s="1">
        <f>G259+H259</f>
        <v>259611.2</v>
      </c>
      <c r="G259" s="1">
        <v>259611.2</v>
      </c>
      <c r="H259" s="1"/>
    </row>
    <row r="260" spans="1:8">
      <c r="A260" s="115">
        <v>2952</v>
      </c>
      <c r="B260" s="118" t="s">
        <v>46</v>
      </c>
      <c r="C260" s="118" t="s">
        <v>196</v>
      </c>
      <c r="D260" s="118" t="s">
        <v>37</v>
      </c>
      <c r="E260" s="116" t="s">
        <v>356</v>
      </c>
      <c r="F260" s="1">
        <f>G260+H260</f>
        <v>0</v>
      </c>
      <c r="G260" s="1"/>
      <c r="H260" s="1"/>
    </row>
    <row r="261" spans="1:8">
      <c r="A261" s="115">
        <v>2960</v>
      </c>
      <c r="B261" s="113" t="s">
        <v>46</v>
      </c>
      <c r="C261" s="113" t="s">
        <v>213</v>
      </c>
      <c r="D261" s="113" t="s">
        <v>35</v>
      </c>
      <c r="E261" s="117" t="s">
        <v>357</v>
      </c>
      <c r="F261" s="1">
        <f>G261+H261</f>
        <v>0</v>
      </c>
      <c r="G261" s="1">
        <f>G263</f>
        <v>0</v>
      </c>
      <c r="H261" s="1">
        <f>H263</f>
        <v>0</v>
      </c>
    </row>
    <row r="262" spans="1:8" s="12" customFormat="1">
      <c r="A262" s="115"/>
      <c r="B262" s="113"/>
      <c r="C262" s="113"/>
      <c r="D262" s="113"/>
      <c r="E262" s="116" t="s">
        <v>189</v>
      </c>
      <c r="F262" s="1"/>
      <c r="G262" s="29"/>
      <c r="H262" s="29"/>
    </row>
    <row r="263" spans="1:8">
      <c r="A263" s="115">
        <v>2961</v>
      </c>
      <c r="B263" s="118" t="s">
        <v>46</v>
      </c>
      <c r="C263" s="118" t="s">
        <v>213</v>
      </c>
      <c r="D263" s="118" t="s">
        <v>36</v>
      </c>
      <c r="E263" s="116" t="s">
        <v>357</v>
      </c>
      <c r="F263" s="1">
        <f>G263+H263</f>
        <v>0</v>
      </c>
      <c r="G263" s="1"/>
      <c r="H263" s="1"/>
    </row>
    <row r="264" spans="1:8" ht="18" customHeight="1">
      <c r="A264" s="115">
        <v>2970</v>
      </c>
      <c r="B264" s="113" t="s">
        <v>46</v>
      </c>
      <c r="C264" s="113" t="s">
        <v>216</v>
      </c>
      <c r="D264" s="113" t="s">
        <v>35</v>
      </c>
      <c r="E264" s="117" t="s">
        <v>358</v>
      </c>
      <c r="F264" s="1">
        <f>G264+H264</f>
        <v>0</v>
      </c>
      <c r="G264" s="1">
        <f>G266</f>
        <v>0</v>
      </c>
      <c r="H264" s="1">
        <f>H266</f>
        <v>0</v>
      </c>
    </row>
    <row r="265" spans="1:8" s="12" customFormat="1">
      <c r="A265" s="115"/>
      <c r="B265" s="113"/>
      <c r="C265" s="113"/>
      <c r="D265" s="113"/>
      <c r="E265" s="116" t="s">
        <v>189</v>
      </c>
      <c r="F265" s="1"/>
      <c r="G265" s="29"/>
      <c r="H265" s="29"/>
    </row>
    <row r="266" spans="1:8" ht="16.5" customHeight="1">
      <c r="A266" s="115">
        <v>2971</v>
      </c>
      <c r="B266" s="118" t="s">
        <v>46</v>
      </c>
      <c r="C266" s="118" t="s">
        <v>216</v>
      </c>
      <c r="D266" s="118" t="s">
        <v>36</v>
      </c>
      <c r="E266" s="116" t="s">
        <v>358</v>
      </c>
      <c r="F266" s="1">
        <f>G266+H266</f>
        <v>0</v>
      </c>
      <c r="G266" s="1"/>
      <c r="H266" s="1"/>
    </row>
    <row r="267" spans="1:8">
      <c r="A267" s="115">
        <v>2980</v>
      </c>
      <c r="B267" s="113" t="s">
        <v>46</v>
      </c>
      <c r="C267" s="113" t="s">
        <v>218</v>
      </c>
      <c r="D267" s="113" t="s">
        <v>35</v>
      </c>
      <c r="E267" s="117" t="s">
        <v>359</v>
      </c>
      <c r="F267" s="1">
        <f>G267+H267</f>
        <v>0</v>
      </c>
      <c r="G267" s="1">
        <f>G269</f>
        <v>0</v>
      </c>
      <c r="H267" s="1">
        <f>H269</f>
        <v>0</v>
      </c>
    </row>
    <row r="268" spans="1:8" s="12" customFormat="1">
      <c r="A268" s="115"/>
      <c r="B268" s="113"/>
      <c r="C268" s="113"/>
      <c r="D268" s="113"/>
      <c r="E268" s="116" t="s">
        <v>189</v>
      </c>
      <c r="F268" s="1"/>
      <c r="G268" s="29"/>
      <c r="H268" s="29"/>
    </row>
    <row r="269" spans="1:8">
      <c r="A269" s="115">
        <v>2981</v>
      </c>
      <c r="B269" s="118" t="s">
        <v>46</v>
      </c>
      <c r="C269" s="118" t="s">
        <v>218</v>
      </c>
      <c r="D269" s="118" t="s">
        <v>36</v>
      </c>
      <c r="E269" s="116" t="s">
        <v>359</v>
      </c>
      <c r="F269" s="1">
        <f>G269+H269</f>
        <v>0</v>
      </c>
      <c r="G269" s="1"/>
      <c r="H269" s="1"/>
    </row>
    <row r="270" spans="1:8" s="11" customFormat="1" ht="38.25">
      <c r="A270" s="112">
        <v>3000</v>
      </c>
      <c r="B270" s="113" t="s">
        <v>47</v>
      </c>
      <c r="C270" s="113" t="s">
        <v>35</v>
      </c>
      <c r="D270" s="113" t="s">
        <v>35</v>
      </c>
      <c r="E270" s="114" t="s">
        <v>1103</v>
      </c>
      <c r="F270" s="14">
        <f>G270+H270</f>
        <v>11500</v>
      </c>
      <c r="G270" s="14">
        <f>G272+G276+G279+G282+G285+G288+G291+G294+G298</f>
        <v>11500</v>
      </c>
      <c r="H270" s="14">
        <f>H272+H276+H279+H282+H285+H288+H291+H294+H298</f>
        <v>0</v>
      </c>
    </row>
    <row r="271" spans="1:8">
      <c r="A271" s="115"/>
      <c r="B271" s="113"/>
      <c r="C271" s="113"/>
      <c r="D271" s="113"/>
      <c r="E271" s="116" t="s">
        <v>197</v>
      </c>
      <c r="F271" s="1"/>
      <c r="G271" s="1"/>
      <c r="H271" s="1"/>
    </row>
    <row r="272" spans="1:8">
      <c r="A272" s="115">
        <v>3010</v>
      </c>
      <c r="B272" s="113" t="s">
        <v>47</v>
      </c>
      <c r="C272" s="113" t="s">
        <v>36</v>
      </c>
      <c r="D272" s="113" t="s">
        <v>35</v>
      </c>
      <c r="E272" s="117" t="s">
        <v>360</v>
      </c>
      <c r="F272" s="1">
        <f>G272+H272</f>
        <v>0</v>
      </c>
      <c r="G272" s="1">
        <f>G274+G275</f>
        <v>0</v>
      </c>
      <c r="H272" s="1">
        <f>H274+H275</f>
        <v>0</v>
      </c>
    </row>
    <row r="273" spans="1:8" s="12" customFormat="1">
      <c r="A273" s="115"/>
      <c r="B273" s="113"/>
      <c r="C273" s="113"/>
      <c r="D273" s="113"/>
      <c r="E273" s="116" t="s">
        <v>189</v>
      </c>
      <c r="F273" s="1"/>
      <c r="G273" s="29"/>
      <c r="H273" s="29"/>
    </row>
    <row r="274" spans="1:8">
      <c r="A274" s="115">
        <v>3011</v>
      </c>
      <c r="B274" s="118" t="s">
        <v>47</v>
      </c>
      <c r="C274" s="118" t="s">
        <v>36</v>
      </c>
      <c r="D274" s="118" t="s">
        <v>36</v>
      </c>
      <c r="E274" s="116" t="s">
        <v>361</v>
      </c>
      <c r="F274" s="1">
        <f>G274+H274</f>
        <v>0</v>
      </c>
      <c r="G274" s="1"/>
      <c r="H274" s="1"/>
    </row>
    <row r="275" spans="1:8">
      <c r="A275" s="115">
        <v>3012</v>
      </c>
      <c r="B275" s="118" t="s">
        <v>47</v>
      </c>
      <c r="C275" s="118" t="s">
        <v>36</v>
      </c>
      <c r="D275" s="118" t="s">
        <v>37</v>
      </c>
      <c r="E275" s="116" t="s">
        <v>362</v>
      </c>
      <c r="F275" s="1">
        <f>G275+H275</f>
        <v>0</v>
      </c>
      <c r="G275" s="1"/>
      <c r="H275" s="1"/>
    </row>
    <row r="276" spans="1:8">
      <c r="A276" s="115">
        <v>3020</v>
      </c>
      <c r="B276" s="113" t="s">
        <v>47</v>
      </c>
      <c r="C276" s="113" t="s">
        <v>37</v>
      </c>
      <c r="D276" s="113" t="s">
        <v>35</v>
      </c>
      <c r="E276" s="117" t="s">
        <v>363</v>
      </c>
      <c r="F276" s="1">
        <f>G276+H276</f>
        <v>0</v>
      </c>
      <c r="G276" s="1">
        <f>G278</f>
        <v>0</v>
      </c>
      <c r="H276" s="1">
        <f>H278</f>
        <v>0</v>
      </c>
    </row>
    <row r="277" spans="1:8" s="12" customFormat="1">
      <c r="A277" s="115"/>
      <c r="B277" s="113"/>
      <c r="C277" s="113"/>
      <c r="D277" s="113"/>
      <c r="E277" s="116" t="s">
        <v>189</v>
      </c>
      <c r="F277" s="1"/>
      <c r="G277" s="29"/>
      <c r="H277" s="29"/>
    </row>
    <row r="278" spans="1:8">
      <c r="A278" s="115">
        <v>3021</v>
      </c>
      <c r="B278" s="118" t="s">
        <v>47</v>
      </c>
      <c r="C278" s="118" t="s">
        <v>37</v>
      </c>
      <c r="D278" s="118" t="s">
        <v>36</v>
      </c>
      <c r="E278" s="116" t="s">
        <v>363</v>
      </c>
      <c r="F278" s="1">
        <f>G278+H278</f>
        <v>0</v>
      </c>
      <c r="G278" s="1"/>
      <c r="H278" s="1"/>
    </row>
    <row r="279" spans="1:8">
      <c r="A279" s="115">
        <v>3030</v>
      </c>
      <c r="B279" s="113" t="s">
        <v>47</v>
      </c>
      <c r="C279" s="113" t="s">
        <v>38</v>
      </c>
      <c r="D279" s="113" t="s">
        <v>35</v>
      </c>
      <c r="E279" s="117" t="s">
        <v>364</v>
      </c>
      <c r="F279" s="1">
        <f>G279+H279</f>
        <v>0</v>
      </c>
      <c r="G279" s="1">
        <f>G281</f>
        <v>0</v>
      </c>
      <c r="H279" s="1">
        <f>H281</f>
        <v>0</v>
      </c>
    </row>
    <row r="280" spans="1:8" s="12" customFormat="1">
      <c r="A280" s="115"/>
      <c r="B280" s="113"/>
      <c r="C280" s="113"/>
      <c r="D280" s="113"/>
      <c r="E280" s="116" t="s">
        <v>189</v>
      </c>
      <c r="F280" s="1"/>
      <c r="G280" s="29"/>
      <c r="H280" s="29"/>
    </row>
    <row r="281" spans="1:8">
      <c r="A281" s="115">
        <v>3031</v>
      </c>
      <c r="B281" s="118" t="s">
        <v>47</v>
      </c>
      <c r="C281" s="118" t="s">
        <v>38</v>
      </c>
      <c r="D281" s="118" t="s">
        <v>36</v>
      </c>
      <c r="E281" s="116" t="s">
        <v>364</v>
      </c>
      <c r="F281" s="1">
        <f>G281+H281</f>
        <v>0</v>
      </c>
      <c r="G281" s="1"/>
      <c r="H281" s="1"/>
    </row>
    <row r="282" spans="1:8">
      <c r="A282" s="115">
        <v>3040</v>
      </c>
      <c r="B282" s="113" t="s">
        <v>47</v>
      </c>
      <c r="C282" s="113" t="s">
        <v>195</v>
      </c>
      <c r="D282" s="113" t="s">
        <v>35</v>
      </c>
      <c r="E282" s="117" t="s">
        <v>365</v>
      </c>
      <c r="F282" s="1">
        <f>G282+H282</f>
        <v>0</v>
      </c>
      <c r="G282" s="1">
        <f>G284</f>
        <v>0</v>
      </c>
      <c r="H282" s="1">
        <f>H284</f>
        <v>0</v>
      </c>
    </row>
    <row r="283" spans="1:8" s="12" customFormat="1">
      <c r="A283" s="115"/>
      <c r="B283" s="113"/>
      <c r="C283" s="113"/>
      <c r="D283" s="113"/>
      <c r="E283" s="116" t="s">
        <v>189</v>
      </c>
      <c r="F283" s="1"/>
      <c r="G283" s="29"/>
      <c r="H283" s="29"/>
    </row>
    <row r="284" spans="1:8">
      <c r="A284" s="115">
        <v>3041</v>
      </c>
      <c r="B284" s="118" t="s">
        <v>47</v>
      </c>
      <c r="C284" s="118" t="s">
        <v>195</v>
      </c>
      <c r="D284" s="118" t="s">
        <v>36</v>
      </c>
      <c r="E284" s="116" t="s">
        <v>365</v>
      </c>
      <c r="F284" s="1">
        <f>G284+H284</f>
        <v>0</v>
      </c>
      <c r="G284" s="1"/>
      <c r="H284" s="1"/>
    </row>
    <row r="285" spans="1:8">
      <c r="A285" s="115">
        <v>3050</v>
      </c>
      <c r="B285" s="113" t="s">
        <v>47</v>
      </c>
      <c r="C285" s="113" t="s">
        <v>196</v>
      </c>
      <c r="D285" s="113" t="s">
        <v>35</v>
      </c>
      <c r="E285" s="117" t="s">
        <v>366</v>
      </c>
      <c r="F285" s="1">
        <f>G285+H285</f>
        <v>0</v>
      </c>
      <c r="G285" s="1">
        <f>G287</f>
        <v>0</v>
      </c>
      <c r="H285" s="1">
        <f>H287</f>
        <v>0</v>
      </c>
    </row>
    <row r="286" spans="1:8" s="12" customFormat="1">
      <c r="A286" s="115"/>
      <c r="B286" s="113"/>
      <c r="C286" s="113"/>
      <c r="D286" s="113"/>
      <c r="E286" s="116" t="s">
        <v>189</v>
      </c>
      <c r="F286" s="1"/>
      <c r="G286" s="29"/>
      <c r="H286" s="29"/>
    </row>
    <row r="287" spans="1:8">
      <c r="A287" s="115">
        <v>3051</v>
      </c>
      <c r="B287" s="118" t="s">
        <v>47</v>
      </c>
      <c r="C287" s="118" t="s">
        <v>196</v>
      </c>
      <c r="D287" s="118" t="s">
        <v>36</v>
      </c>
      <c r="E287" s="116" t="s">
        <v>366</v>
      </c>
      <c r="F287" s="1">
        <f>G287+H287</f>
        <v>0</v>
      </c>
      <c r="G287" s="1"/>
      <c r="H287" s="1"/>
    </row>
    <row r="288" spans="1:8">
      <c r="A288" s="115">
        <v>3060</v>
      </c>
      <c r="B288" s="113" t="s">
        <v>47</v>
      </c>
      <c r="C288" s="113" t="s">
        <v>213</v>
      </c>
      <c r="D288" s="113" t="s">
        <v>35</v>
      </c>
      <c r="E288" s="117" t="s">
        <v>367</v>
      </c>
      <c r="F288" s="1">
        <f>G288+H288</f>
        <v>0</v>
      </c>
      <c r="G288" s="1">
        <f>G290</f>
        <v>0</v>
      </c>
      <c r="H288" s="1">
        <f>H290</f>
        <v>0</v>
      </c>
    </row>
    <row r="289" spans="1:8" s="12" customFormat="1">
      <c r="A289" s="115"/>
      <c r="B289" s="113"/>
      <c r="C289" s="113"/>
      <c r="D289" s="113"/>
      <c r="E289" s="116" t="s">
        <v>189</v>
      </c>
      <c r="F289" s="1"/>
      <c r="G289" s="29"/>
      <c r="H289" s="29"/>
    </row>
    <row r="290" spans="1:8">
      <c r="A290" s="115">
        <v>3061</v>
      </c>
      <c r="B290" s="118" t="s">
        <v>47</v>
      </c>
      <c r="C290" s="118" t="s">
        <v>213</v>
      </c>
      <c r="D290" s="118" t="s">
        <v>36</v>
      </c>
      <c r="E290" s="116" t="s">
        <v>367</v>
      </c>
      <c r="F290" s="1">
        <f>G290+H290</f>
        <v>0</v>
      </c>
      <c r="G290" s="1"/>
      <c r="H290" s="1"/>
    </row>
    <row r="291" spans="1:8" ht="24">
      <c r="A291" s="115">
        <v>3070</v>
      </c>
      <c r="B291" s="113" t="s">
        <v>47</v>
      </c>
      <c r="C291" s="113" t="s">
        <v>216</v>
      </c>
      <c r="D291" s="113" t="s">
        <v>35</v>
      </c>
      <c r="E291" s="117" t="s">
        <v>368</v>
      </c>
      <c r="F291" s="1">
        <f>G291+H291</f>
        <v>11500</v>
      </c>
      <c r="G291" s="1">
        <f>G293</f>
        <v>11500</v>
      </c>
      <c r="H291" s="1">
        <f>H293</f>
        <v>0</v>
      </c>
    </row>
    <row r="292" spans="1:8" s="12" customFormat="1">
      <c r="A292" s="115"/>
      <c r="B292" s="113"/>
      <c r="C292" s="113"/>
      <c r="D292" s="113"/>
      <c r="E292" s="116" t="s">
        <v>189</v>
      </c>
      <c r="F292" s="1"/>
      <c r="G292" s="29"/>
      <c r="H292" s="29"/>
    </row>
    <row r="293" spans="1:8" ht="24">
      <c r="A293" s="115">
        <v>3071</v>
      </c>
      <c r="B293" s="118" t="s">
        <v>47</v>
      </c>
      <c r="C293" s="118" t="s">
        <v>216</v>
      </c>
      <c r="D293" s="118" t="s">
        <v>36</v>
      </c>
      <c r="E293" s="116" t="s">
        <v>368</v>
      </c>
      <c r="F293" s="1">
        <f>G293+H293</f>
        <v>11500</v>
      </c>
      <c r="G293" s="1">
        <v>11500</v>
      </c>
      <c r="H293" s="1"/>
    </row>
    <row r="294" spans="1:8" ht="24">
      <c r="A294" s="115">
        <v>3080</v>
      </c>
      <c r="B294" s="113" t="s">
        <v>47</v>
      </c>
      <c r="C294" s="113" t="s">
        <v>218</v>
      </c>
      <c r="D294" s="113" t="s">
        <v>35</v>
      </c>
      <c r="E294" s="117" t="s">
        <v>369</v>
      </c>
      <c r="F294" s="1">
        <f>G294+H294</f>
        <v>0</v>
      </c>
      <c r="G294" s="1">
        <f>G296</f>
        <v>0</v>
      </c>
      <c r="H294" s="1">
        <f>H296</f>
        <v>0</v>
      </c>
    </row>
    <row r="295" spans="1:8" s="12" customFormat="1">
      <c r="A295" s="115"/>
      <c r="B295" s="113"/>
      <c r="C295" s="113"/>
      <c r="D295" s="113"/>
      <c r="E295" s="116" t="s">
        <v>189</v>
      </c>
      <c r="F295" s="1"/>
      <c r="G295" s="29"/>
      <c r="H295" s="29"/>
    </row>
    <row r="296" spans="1:8" ht="24">
      <c r="A296" s="115">
        <v>3081</v>
      </c>
      <c r="B296" s="118" t="s">
        <v>47</v>
      </c>
      <c r="C296" s="118" t="s">
        <v>218</v>
      </c>
      <c r="D296" s="118" t="s">
        <v>36</v>
      </c>
      <c r="E296" s="116" t="s">
        <v>369</v>
      </c>
      <c r="F296" s="1">
        <f>G296+H296</f>
        <v>0</v>
      </c>
      <c r="G296" s="1"/>
      <c r="H296" s="1"/>
    </row>
    <row r="297" spans="1:8" s="12" customFormat="1">
      <c r="A297" s="115"/>
      <c r="B297" s="113"/>
      <c r="C297" s="113"/>
      <c r="D297" s="113"/>
      <c r="E297" s="116" t="s">
        <v>189</v>
      </c>
      <c r="F297" s="1"/>
      <c r="G297" s="29"/>
      <c r="H297" s="29"/>
    </row>
    <row r="298" spans="1:8" ht="24">
      <c r="A298" s="115">
        <v>3090</v>
      </c>
      <c r="B298" s="113" t="s">
        <v>47</v>
      </c>
      <c r="C298" s="113" t="s">
        <v>286</v>
      </c>
      <c r="D298" s="113" t="s">
        <v>35</v>
      </c>
      <c r="E298" s="117" t="s">
        <v>370</v>
      </c>
      <c r="F298" s="1">
        <f>G298+H298</f>
        <v>0</v>
      </c>
      <c r="G298" s="1">
        <f>G300+G301</f>
        <v>0</v>
      </c>
      <c r="H298" s="1">
        <f>H300+H301</f>
        <v>0</v>
      </c>
    </row>
    <row r="299" spans="1:8" s="12" customFormat="1">
      <c r="A299" s="115"/>
      <c r="B299" s="113"/>
      <c r="C299" s="113"/>
      <c r="D299" s="113"/>
      <c r="E299" s="116" t="s">
        <v>189</v>
      </c>
      <c r="F299" s="1"/>
      <c r="G299" s="29"/>
      <c r="H299" s="29"/>
    </row>
    <row r="300" spans="1:8">
      <c r="A300" s="115">
        <v>3091</v>
      </c>
      <c r="B300" s="118" t="s">
        <v>47</v>
      </c>
      <c r="C300" s="118" t="s">
        <v>286</v>
      </c>
      <c r="D300" s="118" t="s">
        <v>36</v>
      </c>
      <c r="E300" s="116" t="s">
        <v>370</v>
      </c>
      <c r="F300" s="1">
        <f>G300+H300</f>
        <v>0</v>
      </c>
      <c r="G300" s="1"/>
      <c r="H300" s="1"/>
    </row>
    <row r="301" spans="1:8" ht="24">
      <c r="A301" s="115">
        <v>3092</v>
      </c>
      <c r="B301" s="118" t="s">
        <v>47</v>
      </c>
      <c r="C301" s="118" t="s">
        <v>286</v>
      </c>
      <c r="D301" s="118" t="s">
        <v>37</v>
      </c>
      <c r="E301" s="116" t="s">
        <v>371</v>
      </c>
      <c r="F301" s="1">
        <f>G301+H301</f>
        <v>0</v>
      </c>
      <c r="G301" s="1"/>
      <c r="H301" s="1"/>
    </row>
    <row r="302" spans="1:8" s="11" customFormat="1" ht="28.5">
      <c r="A302" s="112">
        <v>3100</v>
      </c>
      <c r="B302" s="113" t="s">
        <v>48</v>
      </c>
      <c r="C302" s="113" t="s">
        <v>35</v>
      </c>
      <c r="D302" s="113" t="s">
        <v>35</v>
      </c>
      <c r="E302" s="123" t="s">
        <v>1104</v>
      </c>
      <c r="F302" s="14">
        <f>F304</f>
        <v>12712.8</v>
      </c>
      <c r="G302" s="14">
        <f t="shared" ref="G302:H302" si="4">G304</f>
        <v>400000</v>
      </c>
      <c r="H302" s="14">
        <f t="shared" si="4"/>
        <v>0</v>
      </c>
    </row>
    <row r="303" spans="1:8">
      <c r="A303" s="115"/>
      <c r="B303" s="113"/>
      <c r="C303" s="113"/>
      <c r="D303" s="113"/>
      <c r="E303" s="116" t="s">
        <v>197</v>
      </c>
      <c r="F303" s="1"/>
      <c r="G303" s="1"/>
      <c r="H303" s="1"/>
    </row>
    <row r="304" spans="1:8" ht="24">
      <c r="A304" s="115">
        <v>3110</v>
      </c>
      <c r="B304" s="124" t="s">
        <v>48</v>
      </c>
      <c r="C304" s="124" t="s">
        <v>36</v>
      </c>
      <c r="D304" s="124" t="s">
        <v>35</v>
      </c>
      <c r="E304" s="121" t="s">
        <v>372</v>
      </c>
      <c r="F304" s="1">
        <f>F306</f>
        <v>12712.8</v>
      </c>
      <c r="G304" s="1">
        <f>G306</f>
        <v>400000</v>
      </c>
      <c r="H304" s="1">
        <f>H306</f>
        <v>0</v>
      </c>
    </row>
    <row r="305" spans="1:8" s="12" customFormat="1">
      <c r="A305" s="115"/>
      <c r="B305" s="113"/>
      <c r="C305" s="113"/>
      <c r="D305" s="113"/>
      <c r="E305" s="116" t="s">
        <v>189</v>
      </c>
      <c r="F305" s="1"/>
      <c r="G305" s="29"/>
      <c r="H305" s="29"/>
    </row>
    <row r="306" spans="1:8">
      <c r="A306" s="115">
        <v>3112</v>
      </c>
      <c r="B306" s="124" t="s">
        <v>48</v>
      </c>
      <c r="C306" s="124" t="s">
        <v>36</v>
      </c>
      <c r="D306" s="124" t="s">
        <v>37</v>
      </c>
      <c r="E306" s="122" t="s">
        <v>373</v>
      </c>
      <c r="F306" s="1">
        <v>12712.8</v>
      </c>
      <c r="G306" s="1">
        <v>400000</v>
      </c>
      <c r="H306" s="1"/>
    </row>
    <row r="307" spans="1:8">
      <c r="G307" s="39"/>
      <c r="H307" s="39"/>
    </row>
    <row r="308" spans="1:8">
      <c r="G308" s="39"/>
      <c r="H308" s="39"/>
    </row>
    <row r="309" spans="1:8">
      <c r="G309" s="39"/>
      <c r="H309" s="39"/>
    </row>
    <row r="310" spans="1:8">
      <c r="G310" s="39"/>
      <c r="H310" s="39"/>
    </row>
    <row r="311" spans="1:8">
      <c r="G311" s="39"/>
      <c r="H311" s="39"/>
    </row>
    <row r="312" spans="1:8">
      <c r="G312" s="39"/>
      <c r="H312" s="39"/>
    </row>
    <row r="313" spans="1:8">
      <c r="G313" s="39"/>
      <c r="H313" s="39"/>
    </row>
    <row r="314" spans="1:8">
      <c r="G314" s="39"/>
      <c r="H314" s="39"/>
    </row>
    <row r="315" spans="1:8">
      <c r="G315" s="39"/>
      <c r="H315" s="39"/>
    </row>
    <row r="316" spans="1:8">
      <c r="G316" s="39"/>
      <c r="H316" s="39"/>
    </row>
    <row r="317" spans="1:8">
      <c r="G317" s="39"/>
      <c r="H317" s="39"/>
    </row>
    <row r="318" spans="1:8">
      <c r="G318" s="39"/>
      <c r="H318" s="39"/>
    </row>
    <row r="319" spans="1:8">
      <c r="G319" s="39"/>
      <c r="H319" s="39"/>
    </row>
    <row r="320" spans="1:8">
      <c r="G320" s="39"/>
      <c r="H320" s="39"/>
    </row>
    <row r="321" spans="7:8">
      <c r="G321" s="39"/>
      <c r="H321" s="39"/>
    </row>
    <row r="322" spans="7:8">
      <c r="G322" s="39"/>
      <c r="H322" s="39"/>
    </row>
    <row r="323" spans="7:8">
      <c r="G323" s="39"/>
      <c r="H323" s="39"/>
    </row>
    <row r="324" spans="7:8">
      <c r="G324" s="39"/>
      <c r="H324" s="39"/>
    </row>
    <row r="325" spans="7:8">
      <c r="G325" s="39"/>
      <c r="H325" s="39"/>
    </row>
    <row r="326" spans="7:8">
      <c r="G326" s="39"/>
      <c r="H326" s="39"/>
    </row>
    <row r="327" spans="7:8">
      <c r="G327" s="39"/>
      <c r="H327" s="39"/>
    </row>
    <row r="328" spans="7:8">
      <c r="G328" s="39"/>
      <c r="H328" s="39"/>
    </row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93"/>
  <sheetViews>
    <sheetView zoomScale="90" zoomScaleNormal="90" workbookViewId="0">
      <selection activeCell="M24" sqref="M24"/>
    </sheetView>
  </sheetViews>
  <sheetFormatPr defaultRowHeight="12.75"/>
  <cols>
    <col min="1" max="1" width="6.28515625" style="38" customWidth="1"/>
    <col min="2" max="2" width="66.5703125" style="16" customWidth="1"/>
    <col min="3" max="3" width="7.28515625" style="38" customWidth="1"/>
    <col min="4" max="4" width="13.7109375" style="16" customWidth="1"/>
    <col min="5" max="5" width="13" style="16" customWidth="1"/>
    <col min="6" max="6" width="11.7109375" style="16" customWidth="1"/>
    <col min="7" max="7" width="1.7109375" style="6" customWidth="1"/>
    <col min="8" max="8" width="11.140625" style="6" bestFit="1" customWidth="1"/>
    <col min="9" max="16384" width="9.140625" style="6"/>
  </cols>
  <sheetData>
    <row r="1" spans="1:8" s="19" customFormat="1" ht="18">
      <c r="A1" s="227" t="s">
        <v>49</v>
      </c>
      <c r="B1" s="227"/>
      <c r="C1" s="227"/>
      <c r="D1" s="227"/>
      <c r="E1" s="227"/>
      <c r="F1" s="227"/>
    </row>
    <row r="2" spans="1:8" s="16" customFormat="1" ht="18">
      <c r="A2" s="218" t="s">
        <v>1105</v>
      </c>
      <c r="B2" s="218"/>
      <c r="C2" s="218"/>
      <c r="D2" s="218"/>
      <c r="E2" s="218"/>
      <c r="F2" s="218"/>
    </row>
    <row r="3" spans="1:8" s="2" customFormat="1" ht="15.75">
      <c r="A3" s="102"/>
      <c r="B3" s="103"/>
      <c r="C3" s="104"/>
      <c r="D3" s="104"/>
      <c r="E3" s="225" t="s">
        <v>521</v>
      </c>
      <c r="F3" s="225"/>
      <c r="H3" s="125"/>
    </row>
    <row r="4" spans="1:8" ht="25.5">
      <c r="A4" s="220" t="s">
        <v>190</v>
      </c>
      <c r="B4" s="126" t="s">
        <v>374</v>
      </c>
      <c r="C4" s="126"/>
      <c r="D4" s="226" t="s">
        <v>0</v>
      </c>
      <c r="E4" s="221" t="s">
        <v>1</v>
      </c>
      <c r="F4" s="221"/>
    </row>
    <row r="5" spans="1:8" ht="25.5">
      <c r="A5" s="220"/>
      <c r="B5" s="126" t="s">
        <v>375</v>
      </c>
      <c r="C5" s="127" t="s">
        <v>50</v>
      </c>
      <c r="D5" s="221"/>
      <c r="E5" s="105" t="s">
        <v>2</v>
      </c>
      <c r="F5" s="105" t="s">
        <v>3</v>
      </c>
    </row>
    <row r="6" spans="1:8" s="40" customFormat="1">
      <c r="A6" s="128">
        <v>1</v>
      </c>
      <c r="B6" s="128">
        <v>2</v>
      </c>
      <c r="C6" s="128">
        <v>3</v>
      </c>
      <c r="D6" s="128">
        <v>4</v>
      </c>
      <c r="E6" s="128">
        <v>5</v>
      </c>
      <c r="F6" s="128">
        <v>6</v>
      </c>
    </row>
    <row r="7" spans="1:8" ht="25.5">
      <c r="A7" s="128">
        <v>4000</v>
      </c>
      <c r="B7" s="129" t="s">
        <v>1106</v>
      </c>
      <c r="C7" s="130"/>
      <c r="D7" s="14">
        <f>D9</f>
        <v>2442863.1</v>
      </c>
      <c r="E7" s="14">
        <f>E9</f>
        <v>2442863.1</v>
      </c>
      <c r="F7" s="14">
        <f>F9+F170+F205</f>
        <v>355852.4</v>
      </c>
    </row>
    <row r="8" spans="1:8">
      <c r="A8" s="128"/>
      <c r="B8" s="131" t="s">
        <v>376</v>
      </c>
      <c r="C8" s="130"/>
      <c r="D8" s="14"/>
      <c r="E8" s="1"/>
      <c r="F8" s="1"/>
    </row>
    <row r="9" spans="1:8" ht="25.5">
      <c r="A9" s="128">
        <v>4050</v>
      </c>
      <c r="B9" s="126" t="s">
        <v>1107</v>
      </c>
      <c r="C9" s="132" t="s">
        <v>28</v>
      </c>
      <c r="D9" s="1">
        <f>E9</f>
        <v>2442863.1</v>
      </c>
      <c r="E9" s="1">
        <f>E11+E24+E67+E82+E92+E126+E141</f>
        <v>2442863.1</v>
      </c>
      <c r="F9" s="1">
        <f>F11+F92+F141</f>
        <v>0</v>
      </c>
    </row>
    <row r="10" spans="1:8">
      <c r="A10" s="133"/>
      <c r="B10" s="131" t="s">
        <v>376</v>
      </c>
      <c r="C10" s="130"/>
      <c r="D10" s="1"/>
      <c r="E10" s="1"/>
      <c r="F10" s="1"/>
    </row>
    <row r="11" spans="1:8">
      <c r="A11" s="128">
        <v>4100</v>
      </c>
      <c r="B11" s="134" t="s">
        <v>1108</v>
      </c>
      <c r="C11" s="135" t="s">
        <v>28</v>
      </c>
      <c r="D11" s="1">
        <f>E11+F11</f>
        <v>777108</v>
      </c>
      <c r="E11" s="1">
        <f>E13+E18+E21</f>
        <v>777108</v>
      </c>
      <c r="F11" s="1">
        <f>F21</f>
        <v>0</v>
      </c>
    </row>
    <row r="12" spans="1:8">
      <c r="A12" s="133"/>
      <c r="B12" s="131" t="s">
        <v>376</v>
      </c>
      <c r="C12" s="130"/>
      <c r="D12" s="1"/>
      <c r="E12" s="1"/>
      <c r="F12" s="1"/>
    </row>
    <row r="13" spans="1:8" ht="25.5">
      <c r="A13" s="128">
        <v>4110</v>
      </c>
      <c r="B13" s="136" t="s">
        <v>1109</v>
      </c>
      <c r="C13" s="135" t="s">
        <v>28</v>
      </c>
      <c r="D13" s="1">
        <f>E13</f>
        <v>777108</v>
      </c>
      <c r="E13" s="1">
        <f>E15+E16+E17</f>
        <v>777108</v>
      </c>
      <c r="F13" s="1" t="s">
        <v>33</v>
      </c>
    </row>
    <row r="14" spans="1:8">
      <c r="A14" s="128"/>
      <c r="B14" s="131" t="s">
        <v>189</v>
      </c>
      <c r="C14" s="135"/>
      <c r="D14" s="1"/>
      <c r="E14" s="1"/>
      <c r="F14" s="1"/>
    </row>
    <row r="15" spans="1:8">
      <c r="A15" s="128">
        <v>4111</v>
      </c>
      <c r="B15" s="137" t="s">
        <v>377</v>
      </c>
      <c r="C15" s="127" t="s">
        <v>51</v>
      </c>
      <c r="D15" s="1">
        <f>E15</f>
        <v>747908</v>
      </c>
      <c r="E15" s="1">
        <f>'hat6'!I11+'hat6'!I156</f>
        <v>747908</v>
      </c>
      <c r="F15" s="1" t="s">
        <v>33</v>
      </c>
    </row>
    <row r="16" spans="1:8" ht="25.5">
      <c r="A16" s="128">
        <v>4112</v>
      </c>
      <c r="B16" s="137" t="s">
        <v>378</v>
      </c>
      <c r="C16" s="138" t="s">
        <v>52</v>
      </c>
      <c r="D16" s="1">
        <f>E16</f>
        <v>29200</v>
      </c>
      <c r="E16" s="1">
        <f>'hat6'!I12+'hat6'!I157</f>
        <v>29200</v>
      </c>
      <c r="F16" s="1" t="s">
        <v>33</v>
      </c>
    </row>
    <row r="17" spans="1:6">
      <c r="A17" s="128">
        <v>4114</v>
      </c>
      <c r="B17" s="137" t="s">
        <v>379</v>
      </c>
      <c r="C17" s="138" t="s">
        <v>53</v>
      </c>
      <c r="D17" s="1">
        <f>E17</f>
        <v>0</v>
      </c>
      <c r="E17" s="1">
        <v>0</v>
      </c>
      <c r="F17" s="1" t="s">
        <v>33</v>
      </c>
    </row>
    <row r="18" spans="1:6">
      <c r="A18" s="128">
        <v>4120</v>
      </c>
      <c r="B18" s="139" t="s">
        <v>1110</v>
      </c>
      <c r="C18" s="135" t="s">
        <v>28</v>
      </c>
      <c r="D18" s="1">
        <f>E18</f>
        <v>0</v>
      </c>
      <c r="E18" s="1">
        <f>E20</f>
        <v>0</v>
      </c>
      <c r="F18" s="1" t="s">
        <v>33</v>
      </c>
    </row>
    <row r="19" spans="1:6">
      <c r="A19" s="128"/>
      <c r="B19" s="131" t="s">
        <v>189</v>
      </c>
      <c r="C19" s="135"/>
      <c r="D19" s="1"/>
      <c r="E19" s="1"/>
      <c r="F19" s="1"/>
    </row>
    <row r="20" spans="1:6">
      <c r="A20" s="128">
        <v>4121</v>
      </c>
      <c r="B20" s="137" t="s">
        <v>380</v>
      </c>
      <c r="C20" s="138" t="s">
        <v>54</v>
      </c>
      <c r="D20" s="1">
        <f>E20</f>
        <v>0</v>
      </c>
      <c r="E20" s="1">
        <v>0</v>
      </c>
      <c r="F20" s="1" t="s">
        <v>33</v>
      </c>
    </row>
    <row r="21" spans="1:6">
      <c r="A21" s="128">
        <v>4130</v>
      </c>
      <c r="B21" s="139" t="s">
        <v>1111</v>
      </c>
      <c r="C21" s="135" t="s">
        <v>28</v>
      </c>
      <c r="D21" s="1">
        <f>E21+F21</f>
        <v>0</v>
      </c>
      <c r="E21" s="1">
        <f>E23</f>
        <v>0</v>
      </c>
      <c r="F21" s="1">
        <f>F23</f>
        <v>0</v>
      </c>
    </row>
    <row r="22" spans="1:6">
      <c r="A22" s="128"/>
      <c r="B22" s="131" t="s">
        <v>189</v>
      </c>
      <c r="C22" s="135"/>
      <c r="D22" s="1"/>
      <c r="E22" s="1"/>
      <c r="F22" s="1"/>
    </row>
    <row r="23" spans="1:6">
      <c r="A23" s="128">
        <v>4131</v>
      </c>
      <c r="B23" s="139" t="s">
        <v>381</v>
      </c>
      <c r="C23" s="127" t="s">
        <v>55</v>
      </c>
      <c r="D23" s="1">
        <f>E23+F23</f>
        <v>0</v>
      </c>
      <c r="E23" s="1"/>
      <c r="F23" s="1"/>
    </row>
    <row r="24" spans="1:6" s="7" customFormat="1" ht="25.5">
      <c r="A24" s="128">
        <v>4200</v>
      </c>
      <c r="B24" s="137" t="s">
        <v>1112</v>
      </c>
      <c r="C24" s="135" t="s">
        <v>28</v>
      </c>
      <c r="D24" s="14">
        <f>E24</f>
        <v>436115.3</v>
      </c>
      <c r="E24" s="14">
        <f>E26+E35+E40+E50+E53+E57</f>
        <v>436115.3</v>
      </c>
      <c r="F24" s="14" t="s">
        <v>33</v>
      </c>
    </row>
    <row r="25" spans="1:6">
      <c r="A25" s="133"/>
      <c r="B25" s="131" t="s">
        <v>376</v>
      </c>
      <c r="C25" s="130"/>
      <c r="D25" s="1"/>
      <c r="E25" s="1"/>
      <c r="F25" s="1"/>
    </row>
    <row r="26" spans="1:6" ht="25.5">
      <c r="A26" s="128">
        <v>4210</v>
      </c>
      <c r="B26" s="139" t="s">
        <v>1113</v>
      </c>
      <c r="C26" s="135" t="s">
        <v>28</v>
      </c>
      <c r="D26" s="1">
        <f>E26</f>
        <v>105208.5</v>
      </c>
      <c r="E26" s="1">
        <f>E28+E29+E30+E31+E32+E33+E34</f>
        <v>105208.5</v>
      </c>
      <c r="F26" s="1" t="s">
        <v>33</v>
      </c>
    </row>
    <row r="27" spans="1:6">
      <c r="A27" s="128"/>
      <c r="B27" s="131" t="s">
        <v>189</v>
      </c>
      <c r="C27" s="135"/>
      <c r="D27" s="1"/>
      <c r="E27" s="1"/>
      <c r="F27" s="1"/>
    </row>
    <row r="28" spans="1:6">
      <c r="A28" s="128">
        <v>4211</v>
      </c>
      <c r="B28" s="137" t="s">
        <v>382</v>
      </c>
      <c r="C28" s="138" t="s">
        <v>56</v>
      </c>
      <c r="D28" s="1">
        <f t="shared" ref="D28:D35" si="0">E28</f>
        <v>600</v>
      </c>
      <c r="E28" s="1">
        <v>600</v>
      </c>
      <c r="F28" s="1" t="s">
        <v>33</v>
      </c>
    </row>
    <row r="29" spans="1:6">
      <c r="A29" s="128">
        <v>4212</v>
      </c>
      <c r="B29" s="139" t="s">
        <v>383</v>
      </c>
      <c r="C29" s="138" t="s">
        <v>57</v>
      </c>
      <c r="D29" s="1">
        <f t="shared" si="0"/>
        <v>84180</v>
      </c>
      <c r="E29" s="1">
        <v>84180</v>
      </c>
      <c r="F29" s="1" t="s">
        <v>33</v>
      </c>
    </row>
    <row r="30" spans="1:6">
      <c r="A30" s="128">
        <v>4213</v>
      </c>
      <c r="B30" s="137" t="s">
        <v>384</v>
      </c>
      <c r="C30" s="138" t="s">
        <v>58</v>
      </c>
      <c r="D30" s="1">
        <f t="shared" si="0"/>
        <v>4000</v>
      </c>
      <c r="E30" s="1">
        <v>4000</v>
      </c>
      <c r="F30" s="1" t="s">
        <v>33</v>
      </c>
    </row>
    <row r="31" spans="1:6">
      <c r="A31" s="128">
        <v>4214</v>
      </c>
      <c r="B31" s="137" t="s">
        <v>385</v>
      </c>
      <c r="C31" s="138" t="s">
        <v>59</v>
      </c>
      <c r="D31" s="1">
        <f t="shared" si="0"/>
        <v>6000</v>
      </c>
      <c r="E31" s="1">
        <v>6000</v>
      </c>
      <c r="F31" s="1" t="s">
        <v>33</v>
      </c>
    </row>
    <row r="32" spans="1:6">
      <c r="A32" s="128">
        <v>4215</v>
      </c>
      <c r="B32" s="137" t="s">
        <v>386</v>
      </c>
      <c r="C32" s="138" t="s">
        <v>60</v>
      </c>
      <c r="D32" s="1">
        <f t="shared" si="0"/>
        <v>1800</v>
      </c>
      <c r="E32" s="1">
        <f>'hat6'!I18+'hat6'!I160</f>
        <v>1800</v>
      </c>
      <c r="F32" s="1" t="s">
        <v>33</v>
      </c>
    </row>
    <row r="33" spans="1:6">
      <c r="A33" s="128">
        <v>4216</v>
      </c>
      <c r="B33" s="137" t="s">
        <v>387</v>
      </c>
      <c r="C33" s="138" t="s">
        <v>61</v>
      </c>
      <c r="D33" s="1">
        <f t="shared" si="0"/>
        <v>8628.5</v>
      </c>
      <c r="E33" s="1">
        <f>'hat6'!I19+'hat6'!I161</f>
        <v>8628.5</v>
      </c>
      <c r="F33" s="1" t="s">
        <v>33</v>
      </c>
    </row>
    <row r="34" spans="1:6">
      <c r="A34" s="128">
        <v>4217</v>
      </c>
      <c r="B34" s="137" t="s">
        <v>388</v>
      </c>
      <c r="C34" s="138" t="s">
        <v>62</v>
      </c>
      <c r="D34" s="1">
        <f t="shared" si="0"/>
        <v>0</v>
      </c>
      <c r="E34" s="1">
        <v>0</v>
      </c>
      <c r="F34" s="1" t="s">
        <v>33</v>
      </c>
    </row>
    <row r="35" spans="1:6" ht="25.5">
      <c r="A35" s="128">
        <v>4220</v>
      </c>
      <c r="B35" s="139" t="s">
        <v>1114</v>
      </c>
      <c r="C35" s="135" t="s">
        <v>28</v>
      </c>
      <c r="D35" s="1">
        <f t="shared" si="0"/>
        <v>2250</v>
      </c>
      <c r="E35" s="1">
        <f>E37+E38+E39</f>
        <v>2250</v>
      </c>
      <c r="F35" s="1" t="s">
        <v>33</v>
      </c>
    </row>
    <row r="36" spans="1:6">
      <c r="A36" s="128"/>
      <c r="B36" s="131" t="s">
        <v>189</v>
      </c>
      <c r="C36" s="135"/>
      <c r="D36" s="1"/>
      <c r="E36" s="1"/>
      <c r="F36" s="1"/>
    </row>
    <row r="37" spans="1:6">
      <c r="A37" s="128">
        <v>4221</v>
      </c>
      <c r="B37" s="137" t="s">
        <v>389</v>
      </c>
      <c r="C37" s="140">
        <v>4221</v>
      </c>
      <c r="D37" s="1">
        <f>E37</f>
        <v>1250</v>
      </c>
      <c r="E37" s="1">
        <v>1250</v>
      </c>
      <c r="F37" s="1" t="s">
        <v>33</v>
      </c>
    </row>
    <row r="38" spans="1:6">
      <c r="A38" s="128">
        <v>4222</v>
      </c>
      <c r="B38" s="137" t="s">
        <v>390</v>
      </c>
      <c r="C38" s="138" t="s">
        <v>63</v>
      </c>
      <c r="D38" s="1">
        <f>E38</f>
        <v>1000</v>
      </c>
      <c r="E38" s="1">
        <v>1000</v>
      </c>
      <c r="F38" s="1" t="s">
        <v>33</v>
      </c>
    </row>
    <row r="39" spans="1:6">
      <c r="A39" s="128">
        <v>4223</v>
      </c>
      <c r="B39" s="137" t="s">
        <v>391</v>
      </c>
      <c r="C39" s="138" t="s">
        <v>64</v>
      </c>
      <c r="D39" s="1">
        <f>E39</f>
        <v>0</v>
      </c>
      <c r="E39" s="1"/>
      <c r="F39" s="1" t="s">
        <v>33</v>
      </c>
    </row>
    <row r="40" spans="1:6" ht="38.25">
      <c r="A40" s="128">
        <v>4230</v>
      </c>
      <c r="B40" s="139" t="s">
        <v>1115</v>
      </c>
      <c r="C40" s="135" t="s">
        <v>28</v>
      </c>
      <c r="D40" s="1">
        <f>E40</f>
        <v>76300</v>
      </c>
      <c r="E40" s="1">
        <f>E42+E43+E44+E45+E46+E47+E48+E49</f>
        <v>76300</v>
      </c>
      <c r="F40" s="1" t="s">
        <v>33</v>
      </c>
    </row>
    <row r="41" spans="1:6">
      <c r="A41" s="128"/>
      <c r="B41" s="131" t="s">
        <v>189</v>
      </c>
      <c r="C41" s="135"/>
      <c r="D41" s="1"/>
      <c r="E41" s="1"/>
      <c r="F41" s="1"/>
    </row>
    <row r="42" spans="1:6">
      <c r="A42" s="128">
        <v>4231</v>
      </c>
      <c r="B42" s="137" t="s">
        <v>392</v>
      </c>
      <c r="C42" s="138" t="s">
        <v>65</v>
      </c>
      <c r="D42" s="1">
        <f t="shared" ref="D42:D50" si="1">E42</f>
        <v>0</v>
      </c>
      <c r="E42" s="1"/>
      <c r="F42" s="1" t="s">
        <v>33</v>
      </c>
    </row>
    <row r="43" spans="1:6">
      <c r="A43" s="128">
        <v>4232</v>
      </c>
      <c r="B43" s="137" t="s">
        <v>393</v>
      </c>
      <c r="C43" s="138" t="s">
        <v>66</v>
      </c>
      <c r="D43" s="1">
        <f t="shared" si="1"/>
        <v>4600</v>
      </c>
      <c r="E43" s="1">
        <v>4600</v>
      </c>
      <c r="F43" s="1" t="s">
        <v>33</v>
      </c>
    </row>
    <row r="44" spans="1:6" ht="25.5">
      <c r="A44" s="128">
        <v>4233</v>
      </c>
      <c r="B44" s="137" t="s">
        <v>394</v>
      </c>
      <c r="C44" s="138" t="s">
        <v>67</v>
      </c>
      <c r="D44" s="1">
        <f t="shared" si="1"/>
        <v>0</v>
      </c>
      <c r="E44" s="1"/>
      <c r="F44" s="1" t="s">
        <v>33</v>
      </c>
    </row>
    <row r="45" spans="1:6">
      <c r="A45" s="128">
        <v>4234</v>
      </c>
      <c r="B45" s="137" t="s">
        <v>395</v>
      </c>
      <c r="C45" s="138" t="s">
        <v>68</v>
      </c>
      <c r="D45" s="1">
        <f t="shared" si="1"/>
        <v>1700</v>
      </c>
      <c r="E45" s="1">
        <v>1700</v>
      </c>
      <c r="F45" s="1" t="s">
        <v>33</v>
      </c>
    </row>
    <row r="46" spans="1:6">
      <c r="A46" s="128">
        <v>4235</v>
      </c>
      <c r="B46" s="141" t="s">
        <v>396</v>
      </c>
      <c r="C46" s="142">
        <v>4235</v>
      </c>
      <c r="D46" s="1">
        <f t="shared" si="1"/>
        <v>1000</v>
      </c>
      <c r="E46" s="1">
        <v>1000</v>
      </c>
      <c r="F46" s="1" t="s">
        <v>33</v>
      </c>
    </row>
    <row r="47" spans="1:6">
      <c r="A47" s="128">
        <v>4236</v>
      </c>
      <c r="B47" s="137" t="s">
        <v>526</v>
      </c>
      <c r="C47" s="138" t="s">
        <v>69</v>
      </c>
      <c r="D47" s="1">
        <f t="shared" si="1"/>
        <v>0</v>
      </c>
      <c r="E47" s="1"/>
      <c r="F47" s="1" t="s">
        <v>33</v>
      </c>
    </row>
    <row r="48" spans="1:6">
      <c r="A48" s="128">
        <v>4237</v>
      </c>
      <c r="B48" s="137" t="s">
        <v>397</v>
      </c>
      <c r="C48" s="138" t="s">
        <v>70</v>
      </c>
      <c r="D48" s="1">
        <f t="shared" si="1"/>
        <v>9000</v>
      </c>
      <c r="E48" s="1">
        <v>9000</v>
      </c>
      <c r="F48" s="1" t="s">
        <v>33</v>
      </c>
    </row>
    <row r="49" spans="1:6">
      <c r="A49" s="128">
        <v>4238</v>
      </c>
      <c r="B49" s="137" t="s">
        <v>398</v>
      </c>
      <c r="C49" s="138" t="s">
        <v>71</v>
      </c>
      <c r="D49" s="1">
        <f t="shared" si="1"/>
        <v>60000</v>
      </c>
      <c r="E49" s="1">
        <v>60000</v>
      </c>
      <c r="F49" s="1" t="s">
        <v>33</v>
      </c>
    </row>
    <row r="50" spans="1:6" ht="25.5">
      <c r="A50" s="128">
        <v>4240</v>
      </c>
      <c r="B50" s="139" t="s">
        <v>1116</v>
      </c>
      <c r="C50" s="135" t="s">
        <v>28</v>
      </c>
      <c r="D50" s="1">
        <f t="shared" si="1"/>
        <v>12000</v>
      </c>
      <c r="E50" s="1">
        <f>E52</f>
        <v>12000</v>
      </c>
      <c r="F50" s="1" t="s">
        <v>33</v>
      </c>
    </row>
    <row r="51" spans="1:6">
      <c r="A51" s="128"/>
      <c r="B51" s="131" t="s">
        <v>189</v>
      </c>
      <c r="C51" s="135"/>
      <c r="D51" s="1"/>
      <c r="E51" s="1"/>
      <c r="F51" s="1"/>
    </row>
    <row r="52" spans="1:6" ht="16.5" customHeight="1">
      <c r="A52" s="128">
        <v>4241</v>
      </c>
      <c r="B52" s="137" t="s">
        <v>399</v>
      </c>
      <c r="C52" s="138" t="s">
        <v>72</v>
      </c>
      <c r="D52" s="1">
        <f>E52</f>
        <v>12000</v>
      </c>
      <c r="E52" s="1">
        <v>12000</v>
      </c>
      <c r="F52" s="1" t="s">
        <v>33</v>
      </c>
    </row>
    <row r="53" spans="1:6" ht="25.5">
      <c r="A53" s="128">
        <v>4250</v>
      </c>
      <c r="B53" s="139" t="s">
        <v>1117</v>
      </c>
      <c r="C53" s="135" t="s">
        <v>28</v>
      </c>
      <c r="D53" s="1">
        <f>E53</f>
        <v>57756.800000000003</v>
      </c>
      <c r="E53" s="1">
        <f>E55+E56</f>
        <v>57756.800000000003</v>
      </c>
      <c r="F53" s="1" t="s">
        <v>33</v>
      </c>
    </row>
    <row r="54" spans="1:6">
      <c r="A54" s="128"/>
      <c r="B54" s="131" t="s">
        <v>189</v>
      </c>
      <c r="C54" s="135"/>
      <c r="D54" s="1"/>
      <c r="E54" s="1"/>
      <c r="F54" s="1"/>
    </row>
    <row r="55" spans="1:6" ht="18.75" customHeight="1">
      <c r="A55" s="128">
        <v>4251</v>
      </c>
      <c r="B55" s="137" t="s">
        <v>400</v>
      </c>
      <c r="C55" s="138" t="s">
        <v>73</v>
      </c>
      <c r="D55" s="1">
        <f>E55</f>
        <v>46756.800000000003</v>
      </c>
      <c r="E55" s="1">
        <v>46756.800000000003</v>
      </c>
      <c r="F55" s="1" t="s">
        <v>33</v>
      </c>
    </row>
    <row r="56" spans="1:6" ht="25.5">
      <c r="A56" s="128">
        <v>4252</v>
      </c>
      <c r="B56" s="137" t="s">
        <v>401</v>
      </c>
      <c r="C56" s="138" t="s">
        <v>74</v>
      </c>
      <c r="D56" s="1">
        <f>E56</f>
        <v>11000</v>
      </c>
      <c r="E56" s="1">
        <v>11000</v>
      </c>
      <c r="F56" s="1" t="s">
        <v>33</v>
      </c>
    </row>
    <row r="57" spans="1:6" ht="38.25">
      <c r="A57" s="128">
        <v>4260</v>
      </c>
      <c r="B57" s="139" t="s">
        <v>1118</v>
      </c>
      <c r="C57" s="135" t="s">
        <v>28</v>
      </c>
      <c r="D57" s="1">
        <f>E57</f>
        <v>182600</v>
      </c>
      <c r="E57" s="1">
        <f>E59+E60+E61+E62+E63+E64+E65+E66</f>
        <v>182600</v>
      </c>
      <c r="F57" s="1" t="s">
        <v>33</v>
      </c>
    </row>
    <row r="58" spans="1:6">
      <c r="A58" s="128"/>
      <c r="B58" s="131" t="s">
        <v>189</v>
      </c>
      <c r="C58" s="135"/>
      <c r="D58" s="1"/>
      <c r="E58" s="1"/>
      <c r="F58" s="1"/>
    </row>
    <row r="59" spans="1:6">
      <c r="A59" s="128">
        <v>4261</v>
      </c>
      <c r="B59" s="137" t="s">
        <v>402</v>
      </c>
      <c r="C59" s="138" t="s">
        <v>75</v>
      </c>
      <c r="D59" s="1">
        <f t="shared" ref="D59:D67" si="2">E59</f>
        <v>7800</v>
      </c>
      <c r="E59" s="1">
        <v>7800</v>
      </c>
      <c r="F59" s="1" t="s">
        <v>33</v>
      </c>
    </row>
    <row r="60" spans="1:6">
      <c r="A60" s="128">
        <v>4262</v>
      </c>
      <c r="B60" s="137" t="s">
        <v>403</v>
      </c>
      <c r="C60" s="138" t="s">
        <v>76</v>
      </c>
      <c r="D60" s="1">
        <f t="shared" si="2"/>
        <v>4200</v>
      </c>
      <c r="E60" s="1">
        <v>4200</v>
      </c>
      <c r="F60" s="1" t="s">
        <v>33</v>
      </c>
    </row>
    <row r="61" spans="1:6" ht="25.5">
      <c r="A61" s="128">
        <v>4263</v>
      </c>
      <c r="B61" s="137" t="s">
        <v>404</v>
      </c>
      <c r="C61" s="138" t="s">
        <v>77</v>
      </c>
      <c r="D61" s="1">
        <f t="shared" si="2"/>
        <v>0</v>
      </c>
      <c r="E61" s="1"/>
      <c r="F61" s="1" t="s">
        <v>33</v>
      </c>
    </row>
    <row r="62" spans="1:6">
      <c r="A62" s="128">
        <v>4264</v>
      </c>
      <c r="B62" s="143" t="s">
        <v>405</v>
      </c>
      <c r="C62" s="138" t="s">
        <v>78</v>
      </c>
      <c r="D62" s="1">
        <f t="shared" si="2"/>
        <v>61100</v>
      </c>
      <c r="E62" s="1">
        <v>61100</v>
      </c>
      <c r="F62" s="1" t="s">
        <v>33</v>
      </c>
    </row>
    <row r="63" spans="1:6">
      <c r="A63" s="128">
        <v>4265</v>
      </c>
      <c r="B63" s="144" t="s">
        <v>406</v>
      </c>
      <c r="C63" s="138" t="s">
        <v>79</v>
      </c>
      <c r="D63" s="1">
        <f t="shared" si="2"/>
        <v>0</v>
      </c>
      <c r="E63" s="1"/>
      <c r="F63" s="1" t="s">
        <v>33</v>
      </c>
    </row>
    <row r="64" spans="1:6">
      <c r="A64" s="128">
        <v>4266</v>
      </c>
      <c r="B64" s="143" t="s">
        <v>407</v>
      </c>
      <c r="C64" s="138" t="s">
        <v>80</v>
      </c>
      <c r="D64" s="1">
        <f t="shared" si="2"/>
        <v>400</v>
      </c>
      <c r="E64" s="1">
        <v>400</v>
      </c>
      <c r="F64" s="1" t="s">
        <v>33</v>
      </c>
    </row>
    <row r="65" spans="1:6">
      <c r="A65" s="128">
        <v>4267</v>
      </c>
      <c r="B65" s="143" t="s">
        <v>408</v>
      </c>
      <c r="C65" s="138" t="s">
        <v>81</v>
      </c>
      <c r="D65" s="1">
        <f t="shared" si="2"/>
        <v>55100</v>
      </c>
      <c r="E65" s="1">
        <v>55100</v>
      </c>
      <c r="F65" s="1" t="s">
        <v>33</v>
      </c>
    </row>
    <row r="66" spans="1:6">
      <c r="A66" s="128">
        <v>4268</v>
      </c>
      <c r="B66" s="143" t="s">
        <v>409</v>
      </c>
      <c r="C66" s="138" t="s">
        <v>82</v>
      </c>
      <c r="D66" s="1">
        <f t="shared" si="2"/>
        <v>54000</v>
      </c>
      <c r="E66" s="1">
        <v>54000</v>
      </c>
      <c r="F66" s="1" t="s">
        <v>33</v>
      </c>
    </row>
    <row r="67" spans="1:6" s="7" customFormat="1">
      <c r="A67" s="128">
        <v>4300</v>
      </c>
      <c r="B67" s="145" t="s">
        <v>1119</v>
      </c>
      <c r="C67" s="135" t="s">
        <v>28</v>
      </c>
      <c r="D67" s="14">
        <f t="shared" si="2"/>
        <v>0</v>
      </c>
      <c r="E67" s="14">
        <f>E69+E73+E77</f>
        <v>0</v>
      </c>
      <c r="F67" s="14" t="s">
        <v>33</v>
      </c>
    </row>
    <row r="68" spans="1:6">
      <c r="A68" s="133"/>
      <c r="B68" s="131" t="s">
        <v>376</v>
      </c>
      <c r="C68" s="130"/>
      <c r="D68" s="1"/>
      <c r="E68" s="1"/>
      <c r="F68" s="1"/>
    </row>
    <row r="69" spans="1:6">
      <c r="A69" s="128">
        <v>4310</v>
      </c>
      <c r="B69" s="145" t="s">
        <v>1120</v>
      </c>
      <c r="C69" s="135" t="s">
        <v>28</v>
      </c>
      <c r="D69" s="1">
        <f t="shared" ref="D69" si="3">E69</f>
        <v>0</v>
      </c>
      <c r="E69" s="1">
        <f>E71+E72</f>
        <v>0</v>
      </c>
      <c r="F69" s="14" t="s">
        <v>33</v>
      </c>
    </row>
    <row r="70" spans="1:6">
      <c r="A70" s="128"/>
      <c r="B70" s="131" t="s">
        <v>189</v>
      </c>
      <c r="C70" s="135"/>
      <c r="D70" s="1"/>
      <c r="E70" s="1"/>
      <c r="F70" s="1"/>
    </row>
    <row r="71" spans="1:6">
      <c r="A71" s="128">
        <v>4311</v>
      </c>
      <c r="B71" s="143" t="s">
        <v>410</v>
      </c>
      <c r="C71" s="138" t="s">
        <v>83</v>
      </c>
      <c r="D71" s="1">
        <f>E71</f>
        <v>0</v>
      </c>
      <c r="E71" s="1"/>
      <c r="F71" s="1" t="s">
        <v>33</v>
      </c>
    </row>
    <row r="72" spans="1:6">
      <c r="A72" s="128">
        <v>4312</v>
      </c>
      <c r="B72" s="143" t="s">
        <v>411</v>
      </c>
      <c r="C72" s="138" t="s">
        <v>84</v>
      </c>
      <c r="D72" s="1">
        <f>E72</f>
        <v>0</v>
      </c>
      <c r="E72" s="1"/>
      <c r="F72" s="1" t="s">
        <v>33</v>
      </c>
    </row>
    <row r="73" spans="1:6">
      <c r="A73" s="128">
        <v>4320</v>
      </c>
      <c r="B73" s="145" t="s">
        <v>1121</v>
      </c>
      <c r="C73" s="135" t="s">
        <v>28</v>
      </c>
      <c r="D73" s="1">
        <f t="shared" ref="D73" si="4">E73</f>
        <v>0</v>
      </c>
      <c r="E73" s="1">
        <f>E75+E76</f>
        <v>0</v>
      </c>
      <c r="F73" s="14" t="s">
        <v>33</v>
      </c>
    </row>
    <row r="74" spans="1:6">
      <c r="A74" s="128"/>
      <c r="B74" s="131" t="s">
        <v>189</v>
      </c>
      <c r="C74" s="135"/>
      <c r="D74" s="1"/>
      <c r="E74" s="1"/>
      <c r="F74" s="1"/>
    </row>
    <row r="75" spans="1:6">
      <c r="A75" s="128">
        <v>4321</v>
      </c>
      <c r="B75" s="143" t="s">
        <v>412</v>
      </c>
      <c r="C75" s="138" t="s">
        <v>85</v>
      </c>
      <c r="D75" s="1">
        <f>E75</f>
        <v>0</v>
      </c>
      <c r="E75" s="1"/>
      <c r="F75" s="1" t="s">
        <v>33</v>
      </c>
    </row>
    <row r="76" spans="1:6">
      <c r="A76" s="128">
        <v>4322</v>
      </c>
      <c r="B76" s="143" t="s">
        <v>413</v>
      </c>
      <c r="C76" s="138" t="s">
        <v>86</v>
      </c>
      <c r="D76" s="1">
        <f>E76</f>
        <v>0</v>
      </c>
      <c r="E76" s="1"/>
      <c r="F76" s="1" t="s">
        <v>33</v>
      </c>
    </row>
    <row r="77" spans="1:6" ht="25.5">
      <c r="A77" s="128">
        <v>4330</v>
      </c>
      <c r="B77" s="145" t="s">
        <v>1122</v>
      </c>
      <c r="C77" s="135" t="s">
        <v>28</v>
      </c>
      <c r="D77" s="1">
        <f>E77</f>
        <v>0</v>
      </c>
      <c r="E77" s="1">
        <f>E79+E80+E81</f>
        <v>0</v>
      </c>
      <c r="F77" s="1" t="s">
        <v>33</v>
      </c>
    </row>
    <row r="78" spans="1:6">
      <c r="A78" s="128"/>
      <c r="B78" s="131" t="s">
        <v>189</v>
      </c>
      <c r="C78" s="135"/>
      <c r="D78" s="1"/>
      <c r="E78" s="1"/>
      <c r="F78" s="1"/>
    </row>
    <row r="79" spans="1:6">
      <c r="A79" s="128">
        <v>4331</v>
      </c>
      <c r="B79" s="143" t="s">
        <v>414</v>
      </c>
      <c r="C79" s="138" t="s">
        <v>87</v>
      </c>
      <c r="D79" s="1">
        <f>E79</f>
        <v>0</v>
      </c>
      <c r="E79" s="1"/>
      <c r="F79" s="1" t="s">
        <v>33</v>
      </c>
    </row>
    <row r="80" spans="1:6">
      <c r="A80" s="128">
        <v>4332</v>
      </c>
      <c r="B80" s="143" t="s">
        <v>415</v>
      </c>
      <c r="C80" s="138" t="s">
        <v>88</v>
      </c>
      <c r="D80" s="1">
        <f>E80</f>
        <v>0</v>
      </c>
      <c r="E80" s="1"/>
      <c r="F80" s="1" t="s">
        <v>33</v>
      </c>
    </row>
    <row r="81" spans="1:6" ht="18" customHeight="1">
      <c r="A81" s="128">
        <v>4333</v>
      </c>
      <c r="B81" s="143" t="s">
        <v>416</v>
      </c>
      <c r="C81" s="138" t="s">
        <v>89</v>
      </c>
      <c r="D81" s="1">
        <f>E81</f>
        <v>0</v>
      </c>
      <c r="E81" s="1"/>
      <c r="F81" s="1" t="s">
        <v>33</v>
      </c>
    </row>
    <row r="82" spans="1:6" s="7" customFormat="1">
      <c r="A82" s="128">
        <v>4400</v>
      </c>
      <c r="B82" s="143" t="s">
        <v>1123</v>
      </c>
      <c r="C82" s="135" t="s">
        <v>28</v>
      </c>
      <c r="D82" s="14">
        <f>E82</f>
        <v>776461.2</v>
      </c>
      <c r="E82" s="14">
        <f>E84+E88</f>
        <v>776461.2</v>
      </c>
      <c r="F82" s="14" t="s">
        <v>33</v>
      </c>
    </row>
    <row r="83" spans="1:6">
      <c r="A83" s="133"/>
      <c r="B83" s="131" t="s">
        <v>376</v>
      </c>
      <c r="C83" s="130"/>
      <c r="D83" s="1"/>
      <c r="E83" s="1"/>
      <c r="F83" s="14"/>
    </row>
    <row r="84" spans="1:6" ht="25.5">
      <c r="A84" s="128">
        <v>4410</v>
      </c>
      <c r="B84" s="145" t="s">
        <v>1124</v>
      </c>
      <c r="C84" s="135" t="s">
        <v>28</v>
      </c>
      <c r="D84" s="1">
        <f t="shared" ref="D84" si="5">E84</f>
        <v>776461.2</v>
      </c>
      <c r="E84" s="1">
        <f>E86+E87</f>
        <v>776461.2</v>
      </c>
      <c r="F84" s="14" t="s">
        <v>33</v>
      </c>
    </row>
    <row r="85" spans="1:6">
      <c r="A85" s="128"/>
      <c r="B85" s="131" t="s">
        <v>189</v>
      </c>
      <c r="C85" s="135"/>
      <c r="D85" s="1"/>
      <c r="E85" s="1"/>
      <c r="F85" s="1"/>
    </row>
    <row r="86" spans="1:6" ht="25.5">
      <c r="A86" s="128">
        <v>4411</v>
      </c>
      <c r="B86" s="143" t="s">
        <v>417</v>
      </c>
      <c r="C86" s="138" t="s">
        <v>90</v>
      </c>
      <c r="D86" s="1">
        <f>E86</f>
        <v>776461.2</v>
      </c>
      <c r="E86" s="1">
        <v>776461.2</v>
      </c>
      <c r="F86" s="1" t="s">
        <v>33</v>
      </c>
    </row>
    <row r="87" spans="1:6" ht="25.5">
      <c r="A87" s="128">
        <v>4412</v>
      </c>
      <c r="B87" s="143" t="s">
        <v>418</v>
      </c>
      <c r="C87" s="138" t="s">
        <v>91</v>
      </c>
      <c r="D87" s="1">
        <f>E87</f>
        <v>0</v>
      </c>
      <c r="E87" s="1"/>
      <c r="F87" s="1" t="s">
        <v>33</v>
      </c>
    </row>
    <row r="88" spans="1:6" ht="25.5">
      <c r="A88" s="128">
        <v>4420</v>
      </c>
      <c r="B88" s="145" t="s">
        <v>1125</v>
      </c>
      <c r="C88" s="135" t="s">
        <v>28</v>
      </c>
      <c r="D88" s="1">
        <f t="shared" ref="D88" si="6">E88</f>
        <v>0</v>
      </c>
      <c r="E88" s="1">
        <f>E90+E91</f>
        <v>0</v>
      </c>
      <c r="F88" s="1" t="s">
        <v>33</v>
      </c>
    </row>
    <row r="89" spans="1:6">
      <c r="A89" s="128"/>
      <c r="B89" s="131" t="s">
        <v>189</v>
      </c>
      <c r="C89" s="135"/>
      <c r="D89" s="1"/>
      <c r="E89" s="1"/>
      <c r="F89" s="1"/>
    </row>
    <row r="90" spans="1:6" ht="25.5">
      <c r="A90" s="128">
        <v>4421</v>
      </c>
      <c r="B90" s="143" t="s">
        <v>419</v>
      </c>
      <c r="C90" s="138" t="s">
        <v>92</v>
      </c>
      <c r="D90" s="1">
        <f>E90</f>
        <v>0</v>
      </c>
      <c r="E90" s="1"/>
      <c r="F90" s="1" t="s">
        <v>33</v>
      </c>
    </row>
    <row r="91" spans="1:6" ht="25.5">
      <c r="A91" s="128">
        <v>4422</v>
      </c>
      <c r="B91" s="143" t="s">
        <v>420</v>
      </c>
      <c r="C91" s="138" t="s">
        <v>93</v>
      </c>
      <c r="D91" s="1">
        <f>E91</f>
        <v>0</v>
      </c>
      <c r="E91" s="1"/>
      <c r="F91" s="1" t="s">
        <v>33</v>
      </c>
    </row>
    <row r="92" spans="1:6" s="7" customFormat="1" ht="23.25" customHeight="1">
      <c r="A92" s="128">
        <v>4500</v>
      </c>
      <c r="B92" s="144" t="s">
        <v>1126</v>
      </c>
      <c r="C92" s="135" t="s">
        <v>28</v>
      </c>
      <c r="D92" s="14">
        <f>E92+F92</f>
        <v>14830</v>
      </c>
      <c r="E92" s="14">
        <f>E94+E98+E102+E114</f>
        <v>14830</v>
      </c>
      <c r="F92" s="14">
        <f>F94+F98+F102+F114</f>
        <v>0</v>
      </c>
    </row>
    <row r="93" spans="1:6">
      <c r="A93" s="133"/>
      <c r="B93" s="131" t="s">
        <v>376</v>
      </c>
      <c r="C93" s="130"/>
      <c r="D93" s="1"/>
      <c r="E93" s="1"/>
      <c r="F93" s="1"/>
    </row>
    <row r="94" spans="1:6" ht="25.5">
      <c r="A94" s="128">
        <v>4510</v>
      </c>
      <c r="B94" s="146" t="s">
        <v>1127</v>
      </c>
      <c r="C94" s="135" t="s">
        <v>28</v>
      </c>
      <c r="D94" s="1">
        <f>E94+F94</f>
        <v>0</v>
      </c>
      <c r="E94" s="1">
        <f>E96+E97</f>
        <v>0</v>
      </c>
      <c r="F94" s="1"/>
    </row>
    <row r="95" spans="1:6">
      <c r="A95" s="128"/>
      <c r="B95" s="131" t="s">
        <v>189</v>
      </c>
      <c r="C95" s="135"/>
      <c r="D95" s="1"/>
      <c r="E95" s="1"/>
      <c r="F95" s="1"/>
    </row>
    <row r="96" spans="1:6">
      <c r="A96" s="128">
        <v>4511</v>
      </c>
      <c r="B96" s="147" t="s">
        <v>421</v>
      </c>
      <c r="C96" s="138" t="s">
        <v>94</v>
      </c>
      <c r="D96" s="1">
        <f>E96</f>
        <v>0</v>
      </c>
      <c r="E96" s="1"/>
      <c r="F96" s="1" t="s">
        <v>33</v>
      </c>
    </row>
    <row r="97" spans="1:6" ht="19.5" customHeight="1">
      <c r="A97" s="128">
        <v>4512</v>
      </c>
      <c r="B97" s="143" t="s">
        <v>422</v>
      </c>
      <c r="C97" s="138" t="s">
        <v>95</v>
      </c>
      <c r="D97" s="1">
        <f>E97</f>
        <v>0</v>
      </c>
      <c r="E97" s="1"/>
      <c r="F97" s="1" t="s">
        <v>33</v>
      </c>
    </row>
    <row r="98" spans="1:6" ht="25.5">
      <c r="A98" s="128">
        <v>4520</v>
      </c>
      <c r="B98" s="146" t="s">
        <v>1128</v>
      </c>
      <c r="C98" s="135" t="s">
        <v>28</v>
      </c>
      <c r="D98" s="1">
        <f>E98+F98</f>
        <v>0</v>
      </c>
      <c r="E98" s="1">
        <f>E100+E101</f>
        <v>0</v>
      </c>
      <c r="F98" s="1"/>
    </row>
    <row r="99" spans="1:6">
      <c r="A99" s="128"/>
      <c r="B99" s="131" t="s">
        <v>189</v>
      </c>
      <c r="C99" s="135"/>
      <c r="D99" s="1"/>
      <c r="E99" s="1"/>
      <c r="F99" s="1"/>
    </row>
    <row r="100" spans="1:6" ht="25.5">
      <c r="A100" s="128">
        <v>4521</v>
      </c>
      <c r="B100" s="143" t="s">
        <v>423</v>
      </c>
      <c r="C100" s="138" t="s">
        <v>96</v>
      </c>
      <c r="D100" s="1">
        <f>E100</f>
        <v>0</v>
      </c>
      <c r="E100" s="1"/>
      <c r="F100" s="1" t="s">
        <v>33</v>
      </c>
    </row>
    <row r="101" spans="1:6" ht="25.5">
      <c r="A101" s="128">
        <v>4522</v>
      </c>
      <c r="B101" s="143" t="s">
        <v>424</v>
      </c>
      <c r="C101" s="138" t="s">
        <v>97</v>
      </c>
      <c r="D101" s="1">
        <f>E101</f>
        <v>0</v>
      </c>
      <c r="E101" s="1"/>
      <c r="F101" s="1" t="s">
        <v>33</v>
      </c>
    </row>
    <row r="102" spans="1:6" ht="25.5">
      <c r="A102" s="128">
        <v>4530</v>
      </c>
      <c r="B102" s="146" t="s">
        <v>1129</v>
      </c>
      <c r="C102" s="135" t="s">
        <v>28</v>
      </c>
      <c r="D102" s="1">
        <f>E102+F102</f>
        <v>14830</v>
      </c>
      <c r="E102" s="1">
        <f>E104+E105+E106</f>
        <v>14830</v>
      </c>
      <c r="F102" s="1">
        <f>F104+F105+F106</f>
        <v>0</v>
      </c>
    </row>
    <row r="103" spans="1:6">
      <c r="A103" s="128"/>
      <c r="B103" s="131" t="s">
        <v>189</v>
      </c>
      <c r="C103" s="135"/>
      <c r="D103" s="1"/>
      <c r="E103" s="1"/>
      <c r="F103" s="1"/>
    </row>
    <row r="104" spans="1:6" ht="25.5">
      <c r="A104" s="128">
        <v>4531</v>
      </c>
      <c r="B104" s="148" t="s">
        <v>425</v>
      </c>
      <c r="C104" s="127" t="s">
        <v>98</v>
      </c>
      <c r="D104" s="1">
        <f>E104+F104</f>
        <v>0</v>
      </c>
      <c r="E104" s="1"/>
      <c r="F104" s="1"/>
    </row>
    <row r="105" spans="1:6" ht="25.5">
      <c r="A105" s="128">
        <v>4532</v>
      </c>
      <c r="B105" s="148" t="s">
        <v>426</v>
      </c>
      <c r="C105" s="138" t="s">
        <v>99</v>
      </c>
      <c r="D105" s="1">
        <f>E105+F105</f>
        <v>14830</v>
      </c>
      <c r="E105" s="1">
        <v>14830</v>
      </c>
      <c r="F105" s="1"/>
    </row>
    <row r="106" spans="1:6">
      <c r="A106" s="128">
        <v>4533</v>
      </c>
      <c r="B106" s="148" t="s">
        <v>1130</v>
      </c>
      <c r="C106" s="138" t="s">
        <v>100</v>
      </c>
      <c r="D106" s="1">
        <f>E106+F106</f>
        <v>0</v>
      </c>
      <c r="E106" s="1">
        <f>E108+E112+E113</f>
        <v>0</v>
      </c>
      <c r="F106" s="1">
        <f>F108+F112+F113</f>
        <v>0</v>
      </c>
    </row>
    <row r="107" spans="1:6">
      <c r="A107" s="128"/>
      <c r="B107" s="149" t="s">
        <v>376</v>
      </c>
      <c r="C107" s="138"/>
      <c r="D107" s="1"/>
      <c r="E107" s="1"/>
      <c r="F107" s="1"/>
    </row>
    <row r="108" spans="1:6">
      <c r="A108" s="128">
        <v>4534</v>
      </c>
      <c r="B108" s="149" t="s">
        <v>524</v>
      </c>
      <c r="C108" s="138"/>
      <c r="D108" s="1">
        <f>E108+F108</f>
        <v>0</v>
      </c>
      <c r="E108" s="1">
        <v>0</v>
      </c>
      <c r="F108" s="1">
        <f>F110+F111</f>
        <v>0</v>
      </c>
    </row>
    <row r="109" spans="1:6">
      <c r="A109" s="128"/>
      <c r="B109" s="149" t="s">
        <v>427</v>
      </c>
      <c r="C109" s="138"/>
      <c r="D109" s="1"/>
      <c r="E109" s="1"/>
      <c r="F109" s="1"/>
    </row>
    <row r="110" spans="1:6">
      <c r="A110" s="150">
        <v>4535</v>
      </c>
      <c r="B110" s="151" t="s">
        <v>428</v>
      </c>
      <c r="C110" s="138"/>
      <c r="D110" s="1">
        <f>E110+F110</f>
        <v>0</v>
      </c>
      <c r="E110" s="1"/>
      <c r="F110" s="1"/>
    </row>
    <row r="111" spans="1:6">
      <c r="A111" s="128">
        <v>4536</v>
      </c>
      <c r="B111" s="149" t="s">
        <v>429</v>
      </c>
      <c r="C111" s="138"/>
      <c r="D111" s="1">
        <f>E111+F111</f>
        <v>0</v>
      </c>
      <c r="E111" s="1">
        <v>0</v>
      </c>
      <c r="F111" s="1"/>
    </row>
    <row r="112" spans="1:6">
      <c r="A112" s="128">
        <v>4537</v>
      </c>
      <c r="B112" s="149" t="s">
        <v>430</v>
      </c>
      <c r="C112" s="138"/>
      <c r="D112" s="1">
        <f>E112+F112</f>
        <v>0</v>
      </c>
      <c r="E112" s="1"/>
      <c r="F112" s="1"/>
    </row>
    <row r="113" spans="1:6">
      <c r="A113" s="128">
        <v>4538</v>
      </c>
      <c r="B113" s="149" t="s">
        <v>431</v>
      </c>
      <c r="C113" s="138"/>
      <c r="D113" s="1">
        <f>E113+F113</f>
        <v>0</v>
      </c>
      <c r="E113" s="1"/>
      <c r="F113" s="1"/>
    </row>
    <row r="114" spans="1:6" ht="25.5">
      <c r="A114" s="128">
        <v>4540</v>
      </c>
      <c r="B114" s="146" t="s">
        <v>1131</v>
      </c>
      <c r="C114" s="135" t="s">
        <v>28</v>
      </c>
      <c r="D114" s="1">
        <f>E114+F114</f>
        <v>0</v>
      </c>
      <c r="E114" s="1"/>
      <c r="F114" s="1">
        <f>F116+F117+F118</f>
        <v>0</v>
      </c>
    </row>
    <row r="115" spans="1:6">
      <c r="A115" s="128"/>
      <c r="B115" s="131" t="s">
        <v>189</v>
      </c>
      <c r="C115" s="135"/>
      <c r="D115" s="1"/>
      <c r="E115" s="1"/>
      <c r="F115" s="1"/>
    </row>
    <row r="116" spans="1:6" ht="25.5">
      <c r="A116" s="128">
        <v>4541</v>
      </c>
      <c r="B116" s="148" t="s">
        <v>432</v>
      </c>
      <c r="C116" s="138" t="s">
        <v>101</v>
      </c>
      <c r="D116" s="1">
        <f>F116</f>
        <v>0</v>
      </c>
      <c r="E116" s="1" t="s">
        <v>33</v>
      </c>
      <c r="F116" s="1"/>
    </row>
    <row r="117" spans="1:6" ht="25.5">
      <c r="A117" s="128">
        <v>4542</v>
      </c>
      <c r="B117" s="148" t="s">
        <v>433</v>
      </c>
      <c r="C117" s="138" t="s">
        <v>102</v>
      </c>
      <c r="D117" s="1">
        <f>F117</f>
        <v>0</v>
      </c>
      <c r="E117" s="1" t="s">
        <v>33</v>
      </c>
      <c r="F117" s="1"/>
    </row>
    <row r="118" spans="1:6" ht="19.5" customHeight="1">
      <c r="A118" s="128">
        <v>4543</v>
      </c>
      <c r="B118" s="148" t="s">
        <v>1132</v>
      </c>
      <c r="C118" s="138" t="s">
        <v>103</v>
      </c>
      <c r="D118" s="1">
        <f>F118</f>
        <v>0</v>
      </c>
      <c r="E118" s="1" t="s">
        <v>33</v>
      </c>
      <c r="F118" s="1">
        <f>F120+F124+F125</f>
        <v>0</v>
      </c>
    </row>
    <row r="119" spans="1:6" s="5" customFormat="1">
      <c r="A119" s="152"/>
      <c r="B119" s="149" t="s">
        <v>376</v>
      </c>
      <c r="C119" s="153"/>
      <c r="D119" s="41"/>
      <c r="E119" s="41"/>
      <c r="F119" s="41"/>
    </row>
    <row r="120" spans="1:6">
      <c r="A120" s="128">
        <v>4544</v>
      </c>
      <c r="B120" s="149" t="s">
        <v>523</v>
      </c>
      <c r="C120" s="138"/>
      <c r="D120" s="1">
        <f>E120+F120</f>
        <v>0</v>
      </c>
      <c r="E120" s="1"/>
      <c r="F120" s="1">
        <f>F122+F123</f>
        <v>0</v>
      </c>
    </row>
    <row r="121" spans="1:6">
      <c r="A121" s="128"/>
      <c r="B121" s="149" t="s">
        <v>427</v>
      </c>
      <c r="C121" s="138"/>
      <c r="D121" s="1"/>
      <c r="E121" s="1"/>
      <c r="F121" s="1"/>
    </row>
    <row r="122" spans="1:6">
      <c r="A122" s="150">
        <v>4545</v>
      </c>
      <c r="B122" s="151" t="s">
        <v>428</v>
      </c>
      <c r="C122" s="138"/>
      <c r="D122" s="1">
        <f>E122+F122</f>
        <v>0</v>
      </c>
      <c r="E122" s="1"/>
      <c r="F122" s="1"/>
    </row>
    <row r="123" spans="1:6">
      <c r="A123" s="128">
        <v>4546</v>
      </c>
      <c r="B123" s="149" t="s">
        <v>434</v>
      </c>
      <c r="C123" s="138"/>
      <c r="D123" s="1">
        <f>E123+F123</f>
        <v>0</v>
      </c>
      <c r="E123" s="1">
        <v>0</v>
      </c>
      <c r="F123" s="1"/>
    </row>
    <row r="124" spans="1:6">
      <c r="A124" s="128">
        <v>4547</v>
      </c>
      <c r="B124" s="149" t="s">
        <v>430</v>
      </c>
      <c r="C124" s="138"/>
      <c r="D124" s="1">
        <f>E124+F124</f>
        <v>0</v>
      </c>
      <c r="E124" s="1"/>
      <c r="F124" s="1"/>
    </row>
    <row r="125" spans="1:6">
      <c r="A125" s="128">
        <v>4548</v>
      </c>
      <c r="B125" s="149" t="s">
        <v>431</v>
      </c>
      <c r="C125" s="138"/>
      <c r="D125" s="1">
        <f>E125+F125</f>
        <v>0</v>
      </c>
      <c r="E125" s="1"/>
      <c r="F125" s="1"/>
    </row>
    <row r="126" spans="1:6" s="7" customFormat="1" ht="25.5">
      <c r="A126" s="128">
        <v>4600</v>
      </c>
      <c r="B126" s="146" t="s">
        <v>1133</v>
      </c>
      <c r="C126" s="135" t="s">
        <v>28</v>
      </c>
      <c r="D126" s="14">
        <f>E126</f>
        <v>25500</v>
      </c>
      <c r="E126" s="14">
        <f>E128+E132+E138</f>
        <v>25500</v>
      </c>
      <c r="F126" s="14" t="s">
        <v>33</v>
      </c>
    </row>
    <row r="127" spans="1:6">
      <c r="A127" s="128"/>
      <c r="B127" s="131" t="s">
        <v>376</v>
      </c>
      <c r="C127" s="130"/>
      <c r="D127" s="1"/>
      <c r="E127" s="1"/>
      <c r="F127" s="1"/>
    </row>
    <row r="128" spans="1:6">
      <c r="A128" s="128">
        <v>4610</v>
      </c>
      <c r="B128" s="154" t="s">
        <v>435</v>
      </c>
      <c r="C128" s="130"/>
      <c r="D128" s="1">
        <f>E128</f>
        <v>0</v>
      </c>
      <c r="E128" s="1">
        <f>E130+E131</f>
        <v>0</v>
      </c>
      <c r="F128" s="1" t="s">
        <v>4</v>
      </c>
    </row>
    <row r="129" spans="1:6">
      <c r="A129" s="128"/>
      <c r="B129" s="131" t="s">
        <v>376</v>
      </c>
      <c r="C129" s="130"/>
      <c r="D129" s="1"/>
      <c r="E129" s="1"/>
      <c r="F129" s="1"/>
    </row>
    <row r="130" spans="1:6" ht="25.5">
      <c r="A130" s="128">
        <v>4610</v>
      </c>
      <c r="B130" s="137" t="s">
        <v>436</v>
      </c>
      <c r="C130" s="130" t="s">
        <v>104</v>
      </c>
      <c r="D130" s="1">
        <f>E130</f>
        <v>0</v>
      </c>
      <c r="E130" s="1"/>
      <c r="F130" s="1" t="s">
        <v>33</v>
      </c>
    </row>
    <row r="131" spans="1:6" ht="25.5">
      <c r="A131" s="128">
        <v>4620</v>
      </c>
      <c r="B131" s="143" t="s">
        <v>437</v>
      </c>
      <c r="C131" s="130" t="s">
        <v>105</v>
      </c>
      <c r="D131" s="1">
        <f>E131</f>
        <v>0</v>
      </c>
      <c r="E131" s="1"/>
      <c r="F131" s="1" t="s">
        <v>33</v>
      </c>
    </row>
    <row r="132" spans="1:6" ht="25.5">
      <c r="A132" s="128">
        <v>4630</v>
      </c>
      <c r="B132" s="145" t="s">
        <v>1134</v>
      </c>
      <c r="C132" s="135" t="s">
        <v>28</v>
      </c>
      <c r="D132" s="1">
        <f>E132</f>
        <v>25500</v>
      </c>
      <c r="E132" s="1">
        <f>E134+E135+E136+E137</f>
        <v>25500</v>
      </c>
      <c r="F132" s="1" t="s">
        <v>33</v>
      </c>
    </row>
    <row r="133" spans="1:6">
      <c r="A133" s="128"/>
      <c r="B133" s="131" t="s">
        <v>189</v>
      </c>
      <c r="C133" s="135"/>
      <c r="D133" s="1"/>
      <c r="E133" s="1"/>
      <c r="F133" s="1"/>
    </row>
    <row r="134" spans="1:6">
      <c r="A134" s="128">
        <v>4631</v>
      </c>
      <c r="B134" s="143" t="s">
        <v>438</v>
      </c>
      <c r="C134" s="138" t="s">
        <v>106</v>
      </c>
      <c r="D134" s="1">
        <f>E134</f>
        <v>0</v>
      </c>
      <c r="E134" s="1"/>
      <c r="F134" s="1" t="s">
        <v>33</v>
      </c>
    </row>
    <row r="135" spans="1:6">
      <c r="A135" s="128">
        <v>4632</v>
      </c>
      <c r="B135" s="137" t="s">
        <v>439</v>
      </c>
      <c r="C135" s="138" t="s">
        <v>107</v>
      </c>
      <c r="D135" s="1">
        <f>E135</f>
        <v>6000</v>
      </c>
      <c r="E135" s="1">
        <v>6000</v>
      </c>
      <c r="F135" s="1" t="s">
        <v>33</v>
      </c>
    </row>
    <row r="136" spans="1:6">
      <c r="A136" s="128">
        <v>4633</v>
      </c>
      <c r="B136" s="143" t="s">
        <v>440</v>
      </c>
      <c r="C136" s="138" t="s">
        <v>108</v>
      </c>
      <c r="D136" s="1">
        <f>E136</f>
        <v>0</v>
      </c>
      <c r="E136" s="1"/>
      <c r="F136" s="1" t="s">
        <v>33</v>
      </c>
    </row>
    <row r="137" spans="1:6">
      <c r="A137" s="128">
        <v>4634</v>
      </c>
      <c r="B137" s="143" t="s">
        <v>441</v>
      </c>
      <c r="C137" s="138" t="s">
        <v>520</v>
      </c>
      <c r="D137" s="1">
        <f>E137</f>
        <v>19500</v>
      </c>
      <c r="E137" s="1">
        <v>19500</v>
      </c>
      <c r="F137" s="1" t="s">
        <v>33</v>
      </c>
    </row>
    <row r="138" spans="1:6">
      <c r="A138" s="128">
        <v>4640</v>
      </c>
      <c r="B138" s="145" t="s">
        <v>1135</v>
      </c>
      <c r="C138" s="135" t="s">
        <v>28</v>
      </c>
      <c r="D138" s="1">
        <f>E138</f>
        <v>0</v>
      </c>
      <c r="E138" s="1">
        <f>E140</f>
        <v>0</v>
      </c>
      <c r="F138" s="1" t="s">
        <v>33</v>
      </c>
    </row>
    <row r="139" spans="1:6">
      <c r="A139" s="128"/>
      <c r="B139" s="131" t="s">
        <v>189</v>
      </c>
      <c r="C139" s="135"/>
      <c r="D139" s="1"/>
      <c r="E139" s="1"/>
      <c r="F139" s="1"/>
    </row>
    <row r="140" spans="1:6">
      <c r="A140" s="128">
        <v>4641</v>
      </c>
      <c r="B140" s="143" t="s">
        <v>442</v>
      </c>
      <c r="C140" s="138" t="s">
        <v>109</v>
      </c>
      <c r="D140" s="1">
        <f>E140</f>
        <v>0</v>
      </c>
      <c r="E140" s="1"/>
      <c r="F140" s="1" t="s">
        <v>33</v>
      </c>
    </row>
    <row r="141" spans="1:6" s="7" customFormat="1" ht="25.5">
      <c r="A141" s="155">
        <v>4700</v>
      </c>
      <c r="B141" s="139" t="s">
        <v>1136</v>
      </c>
      <c r="C141" s="135" t="s">
        <v>28</v>
      </c>
      <c r="D141" s="14">
        <f>D143+D147+D153+D156+D160+D163</f>
        <v>12848.6</v>
      </c>
      <c r="E141" s="14">
        <f>E143+E147+E153+E156+E160+E163+E166</f>
        <v>412848.6</v>
      </c>
      <c r="F141" s="14">
        <f>F166</f>
        <v>0</v>
      </c>
    </row>
    <row r="142" spans="1:6">
      <c r="A142" s="133"/>
      <c r="B142" s="131" t="s">
        <v>376</v>
      </c>
      <c r="C142" s="130"/>
      <c r="D142" s="1"/>
      <c r="E142" s="1"/>
      <c r="F142" s="1"/>
    </row>
    <row r="143" spans="1:6" ht="25.5">
      <c r="A143" s="128">
        <v>4710</v>
      </c>
      <c r="B143" s="139" t="s">
        <v>1137</v>
      </c>
      <c r="C143" s="135" t="s">
        <v>28</v>
      </c>
      <c r="D143" s="1">
        <f>E143</f>
        <v>8200</v>
      </c>
      <c r="E143" s="1">
        <f>E145+E146</f>
        <v>8200</v>
      </c>
      <c r="F143" s="1" t="s">
        <v>33</v>
      </c>
    </row>
    <row r="144" spans="1:6">
      <c r="A144" s="128"/>
      <c r="B144" s="131" t="s">
        <v>189</v>
      </c>
      <c r="C144" s="135"/>
      <c r="D144" s="1"/>
      <c r="E144" s="1"/>
      <c r="F144" s="1"/>
    </row>
    <row r="145" spans="1:6" ht="45" customHeight="1">
      <c r="A145" s="128">
        <v>4711</v>
      </c>
      <c r="B145" s="137" t="s">
        <v>443</v>
      </c>
      <c r="C145" s="138" t="s">
        <v>110</v>
      </c>
      <c r="D145" s="1">
        <f>E145</f>
        <v>0</v>
      </c>
      <c r="E145" s="1"/>
      <c r="F145" s="1" t="s">
        <v>33</v>
      </c>
    </row>
    <row r="146" spans="1:6" ht="30" customHeight="1">
      <c r="A146" s="128">
        <v>4712</v>
      </c>
      <c r="B146" s="143" t="s">
        <v>444</v>
      </c>
      <c r="C146" s="138" t="s">
        <v>111</v>
      </c>
      <c r="D146" s="1">
        <f>E146</f>
        <v>8200</v>
      </c>
      <c r="E146" s="1">
        <v>8200</v>
      </c>
      <c r="F146" s="1" t="s">
        <v>33</v>
      </c>
    </row>
    <row r="147" spans="1:6" ht="38.25">
      <c r="A147" s="128">
        <v>4720</v>
      </c>
      <c r="B147" s="145" t="s">
        <v>1138</v>
      </c>
      <c r="C147" s="156" t="s">
        <v>33</v>
      </c>
      <c r="D147" s="1">
        <f>E147</f>
        <v>3900</v>
      </c>
      <c r="E147" s="1">
        <f>E149+E150+E151+E152</f>
        <v>3900</v>
      </c>
      <c r="F147" s="1" t="s">
        <v>33</v>
      </c>
    </row>
    <row r="148" spans="1:6">
      <c r="A148" s="128"/>
      <c r="B148" s="131" t="s">
        <v>189</v>
      </c>
      <c r="C148" s="135"/>
      <c r="D148" s="1"/>
      <c r="E148" s="1"/>
      <c r="F148" s="1"/>
    </row>
    <row r="149" spans="1:6">
      <c r="A149" s="128">
        <v>4721</v>
      </c>
      <c r="B149" s="143" t="s">
        <v>445</v>
      </c>
      <c r="C149" s="138" t="s">
        <v>112</v>
      </c>
      <c r="D149" s="1">
        <f>E149</f>
        <v>0</v>
      </c>
      <c r="E149" s="1"/>
      <c r="F149" s="1" t="s">
        <v>33</v>
      </c>
    </row>
    <row r="150" spans="1:6">
      <c r="A150" s="128">
        <v>4722</v>
      </c>
      <c r="B150" s="143" t="s">
        <v>446</v>
      </c>
      <c r="C150" s="157">
        <v>4822</v>
      </c>
      <c r="D150" s="1">
        <f>E150</f>
        <v>0</v>
      </c>
      <c r="E150" s="1"/>
      <c r="F150" s="1" t="s">
        <v>33</v>
      </c>
    </row>
    <row r="151" spans="1:6">
      <c r="A151" s="128">
        <v>4723</v>
      </c>
      <c r="B151" s="143" t="s">
        <v>447</v>
      </c>
      <c r="C151" s="138" t="s">
        <v>113</v>
      </c>
      <c r="D151" s="1">
        <f>E151</f>
        <v>3900</v>
      </c>
      <c r="E151" s="1">
        <v>3900</v>
      </c>
      <c r="F151" s="1" t="s">
        <v>33</v>
      </c>
    </row>
    <row r="152" spans="1:6" ht="25.5">
      <c r="A152" s="128">
        <v>4724</v>
      </c>
      <c r="B152" s="143" t="s">
        <v>448</v>
      </c>
      <c r="C152" s="138" t="s">
        <v>114</v>
      </c>
      <c r="D152" s="1">
        <f>E152</f>
        <v>0</v>
      </c>
      <c r="E152" s="1"/>
      <c r="F152" s="1" t="s">
        <v>33</v>
      </c>
    </row>
    <row r="153" spans="1:6" ht="25.5">
      <c r="A153" s="128">
        <v>4730</v>
      </c>
      <c r="B153" s="145" t="s">
        <v>1139</v>
      </c>
      <c r="C153" s="135" t="s">
        <v>28</v>
      </c>
      <c r="D153" s="1">
        <f>E153</f>
        <v>0</v>
      </c>
      <c r="E153" s="1">
        <f>E155</f>
        <v>0</v>
      </c>
      <c r="F153" s="1" t="s">
        <v>33</v>
      </c>
    </row>
    <row r="154" spans="1:6">
      <c r="A154" s="128"/>
      <c r="B154" s="131" t="s">
        <v>189</v>
      </c>
      <c r="C154" s="135"/>
      <c r="D154" s="1"/>
      <c r="E154" s="1"/>
      <c r="F154" s="1"/>
    </row>
    <row r="155" spans="1:6">
      <c r="A155" s="128">
        <v>4731</v>
      </c>
      <c r="B155" s="147" t="s">
        <v>449</v>
      </c>
      <c r="C155" s="138" t="s">
        <v>115</v>
      </c>
      <c r="D155" s="1">
        <f>E155</f>
        <v>0</v>
      </c>
      <c r="E155" s="1"/>
      <c r="F155" s="1" t="s">
        <v>33</v>
      </c>
    </row>
    <row r="156" spans="1:6" ht="38.25">
      <c r="A156" s="128">
        <v>4740</v>
      </c>
      <c r="B156" s="145" t="s">
        <v>1140</v>
      </c>
      <c r="C156" s="135" t="s">
        <v>28</v>
      </c>
      <c r="D156" s="1">
        <f>E156</f>
        <v>0</v>
      </c>
      <c r="E156" s="1">
        <f>E158+E159</f>
        <v>0</v>
      </c>
      <c r="F156" s="1" t="s">
        <v>33</v>
      </c>
    </row>
    <row r="157" spans="1:6">
      <c r="A157" s="128"/>
      <c r="B157" s="131" t="s">
        <v>189</v>
      </c>
      <c r="C157" s="135"/>
      <c r="D157" s="1"/>
      <c r="E157" s="1"/>
      <c r="F157" s="1"/>
    </row>
    <row r="158" spans="1:6" ht="25.5">
      <c r="A158" s="128">
        <v>4741</v>
      </c>
      <c r="B158" s="143" t="s">
        <v>450</v>
      </c>
      <c r="C158" s="138" t="s">
        <v>116</v>
      </c>
      <c r="D158" s="1">
        <f>E158</f>
        <v>0</v>
      </c>
      <c r="E158" s="1"/>
      <c r="F158" s="1" t="s">
        <v>33</v>
      </c>
    </row>
    <row r="159" spans="1:6" ht="25.5">
      <c r="A159" s="128">
        <v>4742</v>
      </c>
      <c r="B159" s="143" t="s">
        <v>451</v>
      </c>
      <c r="C159" s="138" t="s">
        <v>117</v>
      </c>
      <c r="D159" s="1">
        <f>E159</f>
        <v>0</v>
      </c>
      <c r="E159" s="1"/>
      <c r="F159" s="1" t="s">
        <v>33</v>
      </c>
    </row>
    <row r="160" spans="1:6" ht="38.25">
      <c r="A160" s="128">
        <v>4750</v>
      </c>
      <c r="B160" s="145" t="s">
        <v>1141</v>
      </c>
      <c r="C160" s="135" t="s">
        <v>28</v>
      </c>
      <c r="D160" s="1">
        <f>E160</f>
        <v>748.6</v>
      </c>
      <c r="E160" s="1">
        <f>E162</f>
        <v>748.6</v>
      </c>
      <c r="F160" s="1" t="s">
        <v>33</v>
      </c>
    </row>
    <row r="161" spans="1:6">
      <c r="A161" s="128"/>
      <c r="B161" s="131" t="s">
        <v>189</v>
      </c>
      <c r="C161" s="135"/>
      <c r="D161" s="1"/>
      <c r="E161" s="1"/>
      <c r="F161" s="1"/>
    </row>
    <row r="162" spans="1:6" ht="30.75" customHeight="1">
      <c r="A162" s="128">
        <v>4751</v>
      </c>
      <c r="B162" s="143" t="s">
        <v>452</v>
      </c>
      <c r="C162" s="138" t="s">
        <v>118</v>
      </c>
      <c r="D162" s="1">
        <f>E162</f>
        <v>748.6</v>
      </c>
      <c r="E162" s="1">
        <v>748.6</v>
      </c>
      <c r="F162" s="1" t="s">
        <v>33</v>
      </c>
    </row>
    <row r="163" spans="1:6">
      <c r="A163" s="128">
        <v>4760</v>
      </c>
      <c r="B163" s="145" t="s">
        <v>1142</v>
      </c>
      <c r="C163" s="135" t="s">
        <v>28</v>
      </c>
      <c r="D163" s="1">
        <f>E163</f>
        <v>0</v>
      </c>
      <c r="E163" s="1">
        <f>E165</f>
        <v>0</v>
      </c>
      <c r="F163" s="1" t="s">
        <v>33</v>
      </c>
    </row>
    <row r="164" spans="1:6">
      <c r="A164" s="128"/>
      <c r="B164" s="131" t="s">
        <v>189</v>
      </c>
      <c r="C164" s="135"/>
      <c r="D164" s="1"/>
      <c r="E164" s="1"/>
      <c r="F164" s="1"/>
    </row>
    <row r="165" spans="1:6">
      <c r="A165" s="128">
        <v>4761</v>
      </c>
      <c r="B165" s="143" t="s">
        <v>453</v>
      </c>
      <c r="C165" s="138" t="s">
        <v>119</v>
      </c>
      <c r="D165" s="1">
        <f>E165</f>
        <v>0</v>
      </c>
      <c r="E165" s="1">
        <v>0</v>
      </c>
      <c r="F165" s="1" t="s">
        <v>33</v>
      </c>
    </row>
    <row r="166" spans="1:6">
      <c r="A166" s="128">
        <v>4770</v>
      </c>
      <c r="B166" s="145" t="s">
        <v>1143</v>
      </c>
      <c r="C166" s="135" t="s">
        <v>28</v>
      </c>
      <c r="D166" s="1">
        <f>E166+F166-'hat1'!D102</f>
        <v>-27287.200000000012</v>
      </c>
      <c r="E166" s="1">
        <f>E168</f>
        <v>400000</v>
      </c>
      <c r="F166" s="1">
        <f>F168</f>
        <v>0</v>
      </c>
    </row>
    <row r="167" spans="1:6">
      <c r="A167" s="128"/>
      <c r="B167" s="131" t="s">
        <v>189</v>
      </c>
      <c r="C167" s="135"/>
      <c r="D167" s="1"/>
      <c r="E167" s="1"/>
      <c r="F167" s="1"/>
    </row>
    <row r="168" spans="1:6">
      <c r="A168" s="128">
        <v>4771</v>
      </c>
      <c r="B168" s="143" t="s">
        <v>454</v>
      </c>
      <c r="C168" s="138" t="s">
        <v>120</v>
      </c>
      <c r="D168" s="1">
        <f>E168+F168</f>
        <v>400000</v>
      </c>
      <c r="E168" s="1">
        <v>400000</v>
      </c>
      <c r="F168" s="1"/>
    </row>
    <row r="169" spans="1:6" ht="25.5">
      <c r="A169" s="128">
        <v>4772</v>
      </c>
      <c r="B169" s="143" t="s">
        <v>455</v>
      </c>
      <c r="C169" s="135" t="s">
        <v>28</v>
      </c>
      <c r="D169" s="1">
        <f>E169</f>
        <v>387287.2</v>
      </c>
      <c r="E169" s="1">
        <f>'hat1'!F105</f>
        <v>387287.2</v>
      </c>
      <c r="F169" s="1" t="s">
        <v>33</v>
      </c>
    </row>
    <row r="170" spans="1:6" s="31" customFormat="1" ht="25.5">
      <c r="A170" s="128">
        <v>5000</v>
      </c>
      <c r="B170" s="138" t="s">
        <v>1144</v>
      </c>
      <c r="C170" s="135" t="s">
        <v>28</v>
      </c>
      <c r="D170" s="14">
        <f>F170</f>
        <v>515852.4</v>
      </c>
      <c r="E170" s="14" t="s">
        <v>33</v>
      </c>
      <c r="F170" s="14">
        <f>F172+F190+F196+F199</f>
        <v>515852.4</v>
      </c>
    </row>
    <row r="171" spans="1:6">
      <c r="A171" s="133"/>
      <c r="B171" s="131" t="s">
        <v>376</v>
      </c>
      <c r="C171" s="130"/>
      <c r="D171" s="1"/>
      <c r="E171" s="1"/>
      <c r="F171" s="1"/>
    </row>
    <row r="172" spans="1:6" ht="25.5">
      <c r="A172" s="128">
        <v>5100</v>
      </c>
      <c r="B172" s="143" t="s">
        <v>1145</v>
      </c>
      <c r="C172" s="135" t="s">
        <v>28</v>
      </c>
      <c r="D172" s="1">
        <f>F172</f>
        <v>515852.4</v>
      </c>
      <c r="E172" s="1" t="s">
        <v>33</v>
      </c>
      <c r="F172" s="1">
        <f>F174+F179+F184</f>
        <v>515852.4</v>
      </c>
    </row>
    <row r="173" spans="1:6">
      <c r="A173" s="133"/>
      <c r="B173" s="131" t="s">
        <v>376</v>
      </c>
      <c r="C173" s="130"/>
      <c r="D173" s="1"/>
      <c r="E173" s="1"/>
      <c r="F173" s="1"/>
    </row>
    <row r="174" spans="1:6" ht="25.5">
      <c r="A174" s="128">
        <v>5110</v>
      </c>
      <c r="B174" s="145" t="s">
        <v>1146</v>
      </c>
      <c r="C174" s="135" t="s">
        <v>28</v>
      </c>
      <c r="D174" s="1">
        <f>F174</f>
        <v>505852.4</v>
      </c>
      <c r="E174" s="1"/>
      <c r="F174" s="1">
        <f>F176+F177+F178</f>
        <v>505852.4</v>
      </c>
    </row>
    <row r="175" spans="1:6">
      <c r="A175" s="128"/>
      <c r="B175" s="131" t="s">
        <v>189</v>
      </c>
      <c r="C175" s="135"/>
      <c r="D175" s="1"/>
      <c r="E175" s="1"/>
      <c r="F175" s="1"/>
    </row>
    <row r="176" spans="1:6">
      <c r="A176" s="128">
        <v>5111</v>
      </c>
      <c r="B176" s="143" t="s">
        <v>456</v>
      </c>
      <c r="C176" s="158" t="s">
        <v>121</v>
      </c>
      <c r="D176" s="1">
        <f>F176</f>
        <v>0</v>
      </c>
      <c r="E176" s="1" t="s">
        <v>33</v>
      </c>
      <c r="F176" s="1"/>
    </row>
    <row r="177" spans="1:6">
      <c r="A177" s="128">
        <v>5112</v>
      </c>
      <c r="B177" s="143" t="s">
        <v>457</v>
      </c>
      <c r="C177" s="158" t="s">
        <v>122</v>
      </c>
      <c r="D177" s="1">
        <f>F177</f>
        <v>281494.90000000002</v>
      </c>
      <c r="E177" s="1" t="s">
        <v>33</v>
      </c>
      <c r="F177" s="60">
        <v>281494.90000000002</v>
      </c>
    </row>
    <row r="178" spans="1:6">
      <c r="A178" s="128">
        <v>5113</v>
      </c>
      <c r="B178" s="143" t="s">
        <v>458</v>
      </c>
      <c r="C178" s="158" t="s">
        <v>123</v>
      </c>
      <c r="D178" s="1">
        <f>F178</f>
        <v>224357.5</v>
      </c>
      <c r="E178" s="1" t="s">
        <v>33</v>
      </c>
      <c r="F178" s="59">
        <v>224357.5</v>
      </c>
    </row>
    <row r="179" spans="1:6" ht="25.5">
      <c r="A179" s="128">
        <v>5120</v>
      </c>
      <c r="B179" s="145" t="s">
        <v>1147</v>
      </c>
      <c r="C179" s="135" t="s">
        <v>28</v>
      </c>
      <c r="D179" s="1">
        <f>F179</f>
        <v>5000</v>
      </c>
      <c r="E179" s="1"/>
      <c r="F179" s="1">
        <f>F181+F182+F183</f>
        <v>5000</v>
      </c>
    </row>
    <row r="180" spans="1:6">
      <c r="A180" s="128"/>
      <c r="B180" s="159" t="s">
        <v>189</v>
      </c>
      <c r="C180" s="135"/>
      <c r="D180" s="1"/>
      <c r="E180" s="1"/>
      <c r="F180" s="1"/>
    </row>
    <row r="181" spans="1:6">
      <c r="A181" s="128">
        <v>5121</v>
      </c>
      <c r="B181" s="143" t="s">
        <v>459</v>
      </c>
      <c r="C181" s="158" t="s">
        <v>124</v>
      </c>
      <c r="D181" s="1">
        <f>F181</f>
        <v>0</v>
      </c>
      <c r="E181" s="1" t="s">
        <v>33</v>
      </c>
      <c r="F181" s="1"/>
    </row>
    <row r="182" spans="1:6">
      <c r="A182" s="128">
        <v>5122</v>
      </c>
      <c r="B182" s="143" t="s">
        <v>460</v>
      </c>
      <c r="C182" s="158" t="s">
        <v>125</v>
      </c>
      <c r="D182" s="1">
        <f>F182</f>
        <v>5000</v>
      </c>
      <c r="E182" s="1" t="s">
        <v>33</v>
      </c>
      <c r="F182" s="1">
        <v>5000</v>
      </c>
    </row>
    <row r="183" spans="1:6">
      <c r="A183" s="128">
        <v>5123</v>
      </c>
      <c r="B183" s="143" t="s">
        <v>461</v>
      </c>
      <c r="C183" s="158" t="s">
        <v>126</v>
      </c>
      <c r="D183" s="1">
        <f>F183</f>
        <v>0</v>
      </c>
      <c r="E183" s="1" t="s">
        <v>33</v>
      </c>
      <c r="F183" s="1"/>
    </row>
    <row r="184" spans="1:6" ht="25.5">
      <c r="A184" s="128">
        <v>5130</v>
      </c>
      <c r="B184" s="145" t="s">
        <v>1148</v>
      </c>
      <c r="C184" s="135" t="s">
        <v>28</v>
      </c>
      <c r="D184" s="1">
        <f>F184</f>
        <v>5000</v>
      </c>
      <c r="E184" s="1"/>
      <c r="F184" s="1">
        <f>F186+F187+F188+F189</f>
        <v>5000</v>
      </c>
    </row>
    <row r="185" spans="1:6">
      <c r="A185" s="128"/>
      <c r="B185" s="131" t="s">
        <v>189</v>
      </c>
      <c r="C185" s="135"/>
      <c r="D185" s="1"/>
      <c r="E185" s="1"/>
      <c r="F185" s="1"/>
    </row>
    <row r="186" spans="1:6">
      <c r="A186" s="128">
        <v>5131</v>
      </c>
      <c r="B186" s="143" t="s">
        <v>462</v>
      </c>
      <c r="C186" s="158" t="s">
        <v>127</v>
      </c>
      <c r="D186" s="1">
        <f>F186</f>
        <v>0</v>
      </c>
      <c r="E186" s="1" t="s">
        <v>33</v>
      </c>
      <c r="F186" s="1"/>
    </row>
    <row r="187" spans="1:6">
      <c r="A187" s="128">
        <v>5132</v>
      </c>
      <c r="B187" s="143" t="s">
        <v>463</v>
      </c>
      <c r="C187" s="158" t="s">
        <v>128</v>
      </c>
      <c r="D187" s="1">
        <f>F187</f>
        <v>0</v>
      </c>
      <c r="E187" s="1" t="s">
        <v>33</v>
      </c>
      <c r="F187" s="1"/>
    </row>
    <row r="188" spans="1:6">
      <c r="A188" s="128">
        <v>5133</v>
      </c>
      <c r="B188" s="143" t="s">
        <v>464</v>
      </c>
      <c r="C188" s="158" t="s">
        <v>129</v>
      </c>
      <c r="D188" s="1">
        <f>E188+F188</f>
        <v>0</v>
      </c>
      <c r="E188" s="1"/>
      <c r="F188" s="1"/>
    </row>
    <row r="189" spans="1:6">
      <c r="A189" s="128">
        <v>5134</v>
      </c>
      <c r="B189" s="143" t="s">
        <v>465</v>
      </c>
      <c r="C189" s="158" t="s">
        <v>130</v>
      </c>
      <c r="D189" s="1">
        <f>E189+F189</f>
        <v>5000</v>
      </c>
      <c r="E189" s="1"/>
      <c r="F189" s="1">
        <v>5000</v>
      </c>
    </row>
    <row r="190" spans="1:6">
      <c r="A190" s="128">
        <v>5200</v>
      </c>
      <c r="B190" s="145" t="s">
        <v>1149</v>
      </c>
      <c r="C190" s="135" t="s">
        <v>28</v>
      </c>
      <c r="D190" s="1">
        <f>F190</f>
        <v>0</v>
      </c>
      <c r="E190" s="1" t="s">
        <v>33</v>
      </c>
      <c r="F190" s="1">
        <f>F192+F193+F194+F195</f>
        <v>0</v>
      </c>
    </row>
    <row r="191" spans="1:6">
      <c r="A191" s="133"/>
      <c r="B191" s="131" t="s">
        <v>376</v>
      </c>
      <c r="C191" s="130"/>
      <c r="D191" s="1"/>
      <c r="E191" s="1"/>
      <c r="F191" s="1"/>
    </row>
    <row r="192" spans="1:6" ht="18.75" customHeight="1">
      <c r="A192" s="128">
        <v>5211</v>
      </c>
      <c r="B192" s="143" t="s">
        <v>466</v>
      </c>
      <c r="C192" s="158" t="s">
        <v>131</v>
      </c>
      <c r="D192" s="1">
        <f>F192</f>
        <v>0</v>
      </c>
      <c r="E192" s="1" t="s">
        <v>33</v>
      </c>
      <c r="F192" s="1"/>
    </row>
    <row r="193" spans="1:6">
      <c r="A193" s="128">
        <v>5221</v>
      </c>
      <c r="B193" s="143" t="s">
        <v>467</v>
      </c>
      <c r="C193" s="158" t="s">
        <v>132</v>
      </c>
      <c r="D193" s="1">
        <f>F193</f>
        <v>0</v>
      </c>
      <c r="E193" s="1" t="s">
        <v>33</v>
      </c>
      <c r="F193" s="1"/>
    </row>
    <row r="194" spans="1:6">
      <c r="A194" s="128">
        <v>5231</v>
      </c>
      <c r="B194" s="143" t="s">
        <v>468</v>
      </c>
      <c r="C194" s="158" t="s">
        <v>133</v>
      </c>
      <c r="D194" s="1">
        <f>F194</f>
        <v>0</v>
      </c>
      <c r="E194" s="1" t="s">
        <v>33</v>
      </c>
      <c r="F194" s="1"/>
    </row>
    <row r="195" spans="1:6">
      <c r="A195" s="128">
        <v>5241</v>
      </c>
      <c r="B195" s="143" t="s">
        <v>469</v>
      </c>
      <c r="C195" s="158" t="s">
        <v>134</v>
      </c>
      <c r="D195" s="1">
        <f>F195</f>
        <v>0</v>
      </c>
      <c r="E195" s="1" t="s">
        <v>33</v>
      </c>
      <c r="F195" s="1"/>
    </row>
    <row r="196" spans="1:6">
      <c r="A196" s="128">
        <v>5300</v>
      </c>
      <c r="B196" s="145" t="s">
        <v>1150</v>
      </c>
      <c r="C196" s="135" t="s">
        <v>28</v>
      </c>
      <c r="D196" s="1">
        <f>F196</f>
        <v>0</v>
      </c>
      <c r="E196" s="1" t="s">
        <v>33</v>
      </c>
      <c r="F196" s="1">
        <f>F198</f>
        <v>0</v>
      </c>
    </row>
    <row r="197" spans="1:6">
      <c r="A197" s="133"/>
      <c r="B197" s="131" t="s">
        <v>376</v>
      </c>
      <c r="C197" s="130"/>
      <c r="D197" s="1"/>
      <c r="E197" s="1"/>
      <c r="F197" s="1"/>
    </row>
    <row r="198" spans="1:6">
      <c r="A198" s="128">
        <v>5311</v>
      </c>
      <c r="B198" s="143" t="s">
        <v>470</v>
      </c>
      <c r="C198" s="158" t="s">
        <v>135</v>
      </c>
      <c r="D198" s="1">
        <f>F198</f>
        <v>0</v>
      </c>
      <c r="E198" s="1" t="s">
        <v>33</v>
      </c>
      <c r="F198" s="1"/>
    </row>
    <row r="199" spans="1:6" ht="25.5">
      <c r="A199" s="128">
        <v>5400</v>
      </c>
      <c r="B199" s="145" t="s">
        <v>1151</v>
      </c>
      <c r="C199" s="135" t="s">
        <v>28</v>
      </c>
      <c r="D199" s="1">
        <f>F199</f>
        <v>0</v>
      </c>
      <c r="E199" s="1" t="s">
        <v>33</v>
      </c>
      <c r="F199" s="1">
        <f>F201+F202+F203+F204</f>
        <v>0</v>
      </c>
    </row>
    <row r="200" spans="1:6">
      <c r="A200" s="133"/>
      <c r="B200" s="131" t="s">
        <v>376</v>
      </c>
      <c r="C200" s="130"/>
      <c r="D200" s="1"/>
      <c r="E200" s="1"/>
      <c r="F200" s="1"/>
    </row>
    <row r="201" spans="1:6">
      <c r="A201" s="128">
        <v>5411</v>
      </c>
      <c r="B201" s="143" t="s">
        <v>471</v>
      </c>
      <c r="C201" s="158" t="s">
        <v>136</v>
      </c>
      <c r="D201" s="1">
        <f>F201</f>
        <v>0</v>
      </c>
      <c r="E201" s="1" t="s">
        <v>33</v>
      </c>
      <c r="F201" s="1"/>
    </row>
    <row r="202" spans="1:6">
      <c r="A202" s="128">
        <v>5421</v>
      </c>
      <c r="B202" s="143" t="s">
        <v>472</v>
      </c>
      <c r="C202" s="158" t="s">
        <v>137</v>
      </c>
      <c r="D202" s="1">
        <f>F202</f>
        <v>0</v>
      </c>
      <c r="E202" s="1" t="s">
        <v>33</v>
      </c>
      <c r="F202" s="1"/>
    </row>
    <row r="203" spans="1:6">
      <c r="A203" s="128">
        <v>5431</v>
      </c>
      <c r="B203" s="143" t="s">
        <v>473</v>
      </c>
      <c r="C203" s="158" t="s">
        <v>138</v>
      </c>
      <c r="D203" s="1">
        <f>F203</f>
        <v>0</v>
      </c>
      <c r="E203" s="1" t="s">
        <v>33</v>
      </c>
      <c r="F203" s="1"/>
    </row>
    <row r="204" spans="1:6">
      <c r="A204" s="128">
        <v>5441</v>
      </c>
      <c r="B204" s="160" t="s">
        <v>474</v>
      </c>
      <c r="C204" s="158" t="s">
        <v>139</v>
      </c>
      <c r="D204" s="1">
        <f>F204</f>
        <v>0</v>
      </c>
      <c r="E204" s="1" t="s">
        <v>33</v>
      </c>
      <c r="F204" s="1"/>
    </row>
    <row r="205" spans="1:6" s="32" customFormat="1" ht="25.5">
      <c r="A205" s="161" t="s">
        <v>140</v>
      </c>
      <c r="B205" s="162" t="s">
        <v>1152</v>
      </c>
      <c r="C205" s="163" t="s">
        <v>28</v>
      </c>
      <c r="D205" s="14">
        <f>F205</f>
        <v>-160000</v>
      </c>
      <c r="E205" s="14" t="s">
        <v>141</v>
      </c>
      <c r="F205" s="14">
        <f>F207+F212+F220+F223</f>
        <v>-160000</v>
      </c>
    </row>
    <row r="206" spans="1:6" s="33" customFormat="1">
      <c r="A206" s="161"/>
      <c r="B206" s="159" t="s">
        <v>197</v>
      </c>
      <c r="C206" s="163"/>
      <c r="D206" s="1"/>
      <c r="E206" s="1"/>
      <c r="F206" s="1"/>
    </row>
    <row r="207" spans="1:6" ht="25.5">
      <c r="A207" s="164" t="s">
        <v>142</v>
      </c>
      <c r="B207" s="162" t="s">
        <v>1153</v>
      </c>
      <c r="C207" s="127" t="s">
        <v>28</v>
      </c>
      <c r="D207" s="1">
        <f>F207</f>
        <v>-120000</v>
      </c>
      <c r="E207" s="1" t="s">
        <v>141</v>
      </c>
      <c r="F207" s="1">
        <f>F209+F210+F211</f>
        <v>-120000</v>
      </c>
    </row>
    <row r="208" spans="1:6">
      <c r="A208" s="164"/>
      <c r="B208" s="159" t="s">
        <v>197</v>
      </c>
      <c r="C208" s="127"/>
      <c r="D208" s="1"/>
      <c r="E208" s="1"/>
      <c r="F208" s="1"/>
    </row>
    <row r="209" spans="1:6">
      <c r="A209" s="164" t="s">
        <v>143</v>
      </c>
      <c r="B209" s="165" t="s">
        <v>475</v>
      </c>
      <c r="C209" s="158" t="s">
        <v>144</v>
      </c>
      <c r="D209" s="1">
        <f>E209+F209</f>
        <v>-120000</v>
      </c>
      <c r="E209" s="1"/>
      <c r="F209" s="1">
        <v>-120000</v>
      </c>
    </row>
    <row r="210" spans="1:6" s="35" customFormat="1">
      <c r="A210" s="164" t="s">
        <v>145</v>
      </c>
      <c r="B210" s="165" t="s">
        <v>476</v>
      </c>
      <c r="C210" s="158" t="s">
        <v>146</v>
      </c>
      <c r="D210" s="1">
        <f>E210+F210</f>
        <v>0</v>
      </c>
      <c r="E210" s="34"/>
      <c r="F210" s="34"/>
    </row>
    <row r="211" spans="1:6">
      <c r="A211" s="166" t="s">
        <v>147</v>
      </c>
      <c r="B211" s="165" t="s">
        <v>477</v>
      </c>
      <c r="C211" s="158" t="s">
        <v>148</v>
      </c>
      <c r="D211" s="1">
        <f>F211</f>
        <v>0</v>
      </c>
      <c r="E211" s="1" t="s">
        <v>141</v>
      </c>
      <c r="F211" s="1"/>
    </row>
    <row r="212" spans="1:6">
      <c r="A212" s="166" t="s">
        <v>149</v>
      </c>
      <c r="B212" s="162" t="s">
        <v>1154</v>
      </c>
      <c r="C212" s="127" t="s">
        <v>28</v>
      </c>
      <c r="D212" s="1">
        <f>F212</f>
        <v>0</v>
      </c>
      <c r="E212" s="1" t="s">
        <v>141</v>
      </c>
      <c r="F212" s="1">
        <f>F214</f>
        <v>0</v>
      </c>
    </row>
    <row r="213" spans="1:6">
      <c r="A213" s="166"/>
      <c r="B213" s="159" t="s">
        <v>197</v>
      </c>
      <c r="C213" s="127"/>
      <c r="D213" s="1"/>
      <c r="E213" s="1"/>
      <c r="F213" s="1"/>
    </row>
    <row r="214" spans="1:6" ht="25.5">
      <c r="A214" s="166" t="s">
        <v>150</v>
      </c>
      <c r="B214" s="165" t="s">
        <v>478</v>
      </c>
      <c r="C214" s="138" t="s">
        <v>151</v>
      </c>
      <c r="D214" s="1">
        <f>F214</f>
        <v>0</v>
      </c>
      <c r="E214" s="1" t="s">
        <v>141</v>
      </c>
      <c r="F214" s="1"/>
    </row>
    <row r="215" spans="1:6" ht="25.5">
      <c r="A215" s="166" t="s">
        <v>152</v>
      </c>
      <c r="B215" s="165" t="s">
        <v>1155</v>
      </c>
      <c r="C215" s="127" t="s">
        <v>28</v>
      </c>
      <c r="D215" s="1">
        <f>F215</f>
        <v>0</v>
      </c>
      <c r="E215" s="1" t="s">
        <v>141</v>
      </c>
      <c r="F215" s="1">
        <f>F217+F218+F219</f>
        <v>0</v>
      </c>
    </row>
    <row r="216" spans="1:6">
      <c r="A216" s="166"/>
      <c r="B216" s="162" t="s">
        <v>189</v>
      </c>
      <c r="C216" s="135"/>
      <c r="D216" s="1"/>
      <c r="E216" s="1"/>
      <c r="F216" s="1"/>
    </row>
    <row r="217" spans="1:6">
      <c r="A217" s="166" t="s">
        <v>153</v>
      </c>
      <c r="B217" s="162" t="s">
        <v>479</v>
      </c>
      <c r="C217" s="158" t="s">
        <v>154</v>
      </c>
      <c r="D217" s="1">
        <f>E217+F217</f>
        <v>0</v>
      </c>
      <c r="E217" s="1"/>
      <c r="F217" s="1"/>
    </row>
    <row r="218" spans="1:6" ht="18" customHeight="1">
      <c r="A218" s="167" t="s">
        <v>155</v>
      </c>
      <c r="B218" s="162" t="s">
        <v>480</v>
      </c>
      <c r="C218" s="138" t="s">
        <v>156</v>
      </c>
      <c r="D218" s="1">
        <f>F218</f>
        <v>0</v>
      </c>
      <c r="E218" s="1" t="s">
        <v>141</v>
      </c>
      <c r="F218" s="1"/>
    </row>
    <row r="219" spans="1:6" ht="25.5">
      <c r="A219" s="166" t="s">
        <v>157</v>
      </c>
      <c r="B219" s="168" t="s">
        <v>481</v>
      </c>
      <c r="C219" s="138" t="s">
        <v>158</v>
      </c>
      <c r="D219" s="1">
        <f>F219</f>
        <v>0</v>
      </c>
      <c r="E219" s="1" t="s">
        <v>141</v>
      </c>
      <c r="F219" s="1"/>
    </row>
    <row r="220" spans="1:6" ht="25.5">
      <c r="A220" s="166" t="s">
        <v>159</v>
      </c>
      <c r="B220" s="162" t="s">
        <v>1156</v>
      </c>
      <c r="C220" s="127" t="s">
        <v>28</v>
      </c>
      <c r="D220" s="1">
        <f>F220</f>
        <v>0</v>
      </c>
      <c r="E220" s="1" t="s">
        <v>141</v>
      </c>
      <c r="F220" s="1">
        <f>F222</f>
        <v>0</v>
      </c>
    </row>
    <row r="221" spans="1:6">
      <c r="A221" s="166"/>
      <c r="B221" s="159" t="s">
        <v>197</v>
      </c>
      <c r="C221" s="135"/>
      <c r="D221" s="1"/>
      <c r="E221" s="1"/>
      <c r="F221" s="1"/>
    </row>
    <row r="222" spans="1:6">
      <c r="A222" s="167" t="s">
        <v>160</v>
      </c>
      <c r="B222" s="165" t="s">
        <v>482</v>
      </c>
      <c r="C222" s="169" t="s">
        <v>161</v>
      </c>
      <c r="D222" s="1">
        <f>F222</f>
        <v>0</v>
      </c>
      <c r="E222" s="1" t="s">
        <v>141</v>
      </c>
      <c r="F222" s="1"/>
    </row>
    <row r="223" spans="1:6" ht="25.5">
      <c r="A223" s="166" t="s">
        <v>162</v>
      </c>
      <c r="B223" s="162" t="s">
        <v>1157</v>
      </c>
      <c r="C223" s="127" t="s">
        <v>28</v>
      </c>
      <c r="D223" s="1">
        <f>F223</f>
        <v>-40000</v>
      </c>
      <c r="E223" s="1" t="s">
        <v>141</v>
      </c>
      <c r="F223" s="1">
        <f>F225+F226+F227+F228</f>
        <v>-40000</v>
      </c>
    </row>
    <row r="224" spans="1:6">
      <c r="A224" s="166"/>
      <c r="B224" s="159" t="s">
        <v>197</v>
      </c>
      <c r="C224" s="127"/>
      <c r="D224" s="1"/>
      <c r="E224" s="1"/>
      <c r="F224" s="1"/>
    </row>
    <row r="225" spans="1:6">
      <c r="A225" s="166" t="s">
        <v>163</v>
      </c>
      <c r="B225" s="165" t="s">
        <v>483</v>
      </c>
      <c r="C225" s="158" t="s">
        <v>164</v>
      </c>
      <c r="D225" s="1">
        <f>F225</f>
        <v>-40000</v>
      </c>
      <c r="E225" s="1" t="s">
        <v>141</v>
      </c>
      <c r="F225" s="1">
        <v>-40000</v>
      </c>
    </row>
    <row r="226" spans="1:6">
      <c r="A226" s="167" t="s">
        <v>165</v>
      </c>
      <c r="B226" s="165" t="s">
        <v>484</v>
      </c>
      <c r="C226" s="169" t="s">
        <v>166</v>
      </c>
      <c r="D226" s="1">
        <f>F226</f>
        <v>0</v>
      </c>
      <c r="E226" s="1" t="s">
        <v>141</v>
      </c>
      <c r="F226" s="1"/>
    </row>
    <row r="227" spans="1:6" ht="25.5">
      <c r="A227" s="166" t="s">
        <v>167</v>
      </c>
      <c r="B227" s="165" t="s">
        <v>485</v>
      </c>
      <c r="C227" s="138" t="s">
        <v>168</v>
      </c>
      <c r="D227" s="1">
        <f>F227</f>
        <v>0</v>
      </c>
      <c r="E227" s="1" t="s">
        <v>141</v>
      </c>
      <c r="F227" s="1"/>
    </row>
    <row r="228" spans="1:6" ht="25.5">
      <c r="A228" s="166" t="s">
        <v>169</v>
      </c>
      <c r="B228" s="165" t="s">
        <v>486</v>
      </c>
      <c r="C228" s="138" t="s">
        <v>170</v>
      </c>
      <c r="D228" s="1">
        <f>F228</f>
        <v>0</v>
      </c>
      <c r="E228" s="1" t="s">
        <v>141</v>
      </c>
      <c r="F228" s="1"/>
    </row>
    <row r="229" spans="1:6" s="37" customFormat="1">
      <c r="A229" s="36"/>
      <c r="B229" s="3"/>
      <c r="C229" s="36"/>
      <c r="D229" s="3"/>
      <c r="E229" s="3"/>
      <c r="F229" s="3"/>
    </row>
    <row r="230" spans="1:6" s="37" customFormat="1">
      <c r="A230" s="36"/>
      <c r="B230" s="3"/>
      <c r="C230" s="36"/>
      <c r="D230" s="3"/>
      <c r="E230" s="3"/>
      <c r="F230" s="3"/>
    </row>
    <row r="231" spans="1:6" s="37" customFormat="1">
      <c r="A231" s="36"/>
      <c r="B231" s="3"/>
      <c r="C231" s="36"/>
      <c r="D231" s="3"/>
      <c r="E231" s="3"/>
      <c r="F231" s="3"/>
    </row>
    <row r="232" spans="1:6" s="37" customFormat="1">
      <c r="A232" s="36"/>
      <c r="B232" s="3"/>
      <c r="C232" s="36"/>
      <c r="D232" s="3"/>
      <c r="E232" s="3"/>
      <c r="F232" s="3"/>
    </row>
    <row r="233" spans="1:6" s="37" customFormat="1">
      <c r="A233" s="36"/>
      <c r="B233" s="3"/>
      <c r="C233" s="36"/>
      <c r="D233" s="3"/>
      <c r="E233" s="3"/>
      <c r="F233" s="3"/>
    </row>
    <row r="234" spans="1:6" s="37" customFormat="1">
      <c r="A234" s="36"/>
      <c r="B234" s="3"/>
      <c r="C234" s="36"/>
      <c r="D234" s="3"/>
      <c r="E234" s="3"/>
      <c r="F234" s="3"/>
    </row>
    <row r="235" spans="1:6" s="37" customFormat="1">
      <c r="A235" s="36"/>
      <c r="B235" s="3"/>
      <c r="C235" s="36"/>
      <c r="D235" s="3"/>
      <c r="E235" s="3"/>
      <c r="F235" s="3"/>
    </row>
    <row r="236" spans="1:6" s="37" customFormat="1">
      <c r="A236" s="36"/>
      <c r="B236" s="3"/>
      <c r="C236" s="36"/>
      <c r="D236" s="3"/>
      <c r="E236" s="3"/>
      <c r="F236" s="3"/>
    </row>
    <row r="237" spans="1:6" s="37" customFormat="1">
      <c r="A237" s="36"/>
      <c r="B237" s="3"/>
      <c r="C237" s="36"/>
      <c r="D237" s="3"/>
      <c r="E237" s="3"/>
      <c r="F237" s="3"/>
    </row>
    <row r="238" spans="1:6" s="37" customFormat="1">
      <c r="A238" s="36"/>
      <c r="B238" s="3"/>
      <c r="C238" s="36"/>
      <c r="D238" s="3"/>
      <c r="E238" s="3"/>
      <c r="F238" s="3"/>
    </row>
    <row r="239" spans="1:6" s="37" customFormat="1">
      <c r="A239" s="36"/>
      <c r="B239" s="3"/>
      <c r="C239" s="36"/>
      <c r="D239" s="3"/>
      <c r="E239" s="3"/>
      <c r="F239" s="3"/>
    </row>
    <row r="240" spans="1:6" s="37" customFormat="1">
      <c r="A240" s="36"/>
      <c r="B240" s="3"/>
      <c r="C240" s="36"/>
      <c r="D240" s="3"/>
      <c r="E240" s="3"/>
      <c r="F240" s="3"/>
    </row>
    <row r="241" spans="1:6" s="37" customFormat="1">
      <c r="A241" s="36"/>
      <c r="B241" s="3"/>
      <c r="C241" s="36"/>
      <c r="D241" s="3"/>
      <c r="E241" s="3"/>
      <c r="F241" s="3"/>
    </row>
    <row r="242" spans="1:6" s="37" customFormat="1">
      <c r="A242" s="36"/>
      <c r="B242" s="3"/>
      <c r="C242" s="36"/>
      <c r="D242" s="3"/>
      <c r="E242" s="3"/>
      <c r="F242" s="3"/>
    </row>
    <row r="243" spans="1:6" s="37" customFormat="1">
      <c r="A243" s="36"/>
      <c r="B243" s="3"/>
      <c r="C243" s="36"/>
      <c r="D243" s="3"/>
      <c r="E243" s="3"/>
      <c r="F243" s="3"/>
    </row>
    <row r="244" spans="1:6" s="37" customFormat="1">
      <c r="A244" s="36"/>
      <c r="B244" s="3"/>
      <c r="C244" s="36"/>
      <c r="D244" s="3"/>
      <c r="E244" s="3"/>
      <c r="F244" s="3"/>
    </row>
    <row r="245" spans="1:6" s="37" customFormat="1">
      <c r="A245" s="36"/>
      <c r="B245" s="3"/>
      <c r="C245" s="36"/>
      <c r="D245" s="3"/>
      <c r="E245" s="3"/>
      <c r="F245" s="3"/>
    </row>
    <row r="246" spans="1:6" s="37" customFormat="1">
      <c r="A246" s="36"/>
      <c r="B246" s="3"/>
      <c r="C246" s="36"/>
      <c r="D246" s="3"/>
      <c r="E246" s="3"/>
      <c r="F246" s="3"/>
    </row>
    <row r="247" spans="1:6" s="37" customFormat="1">
      <c r="A247" s="36"/>
      <c r="B247" s="3"/>
      <c r="C247" s="36"/>
      <c r="D247" s="3"/>
      <c r="E247" s="3"/>
      <c r="F247" s="3"/>
    </row>
    <row r="248" spans="1:6" s="37" customFormat="1">
      <c r="A248" s="36"/>
      <c r="B248" s="3"/>
      <c r="C248" s="36"/>
      <c r="D248" s="3"/>
      <c r="E248" s="3"/>
      <c r="F248" s="3"/>
    </row>
    <row r="249" spans="1:6" s="37" customFormat="1">
      <c r="A249" s="36"/>
      <c r="B249" s="3"/>
      <c r="C249" s="36"/>
      <c r="D249" s="3"/>
      <c r="E249" s="3"/>
      <c r="F249" s="3"/>
    </row>
    <row r="250" spans="1:6" s="37" customFormat="1">
      <c r="A250" s="36"/>
      <c r="B250" s="3"/>
      <c r="C250" s="36"/>
      <c r="D250" s="3"/>
      <c r="E250" s="3"/>
      <c r="F250" s="3"/>
    </row>
    <row r="251" spans="1:6" s="37" customFormat="1">
      <c r="A251" s="36"/>
      <c r="B251" s="3"/>
      <c r="C251" s="36"/>
      <c r="D251" s="3"/>
      <c r="E251" s="3"/>
      <c r="F251" s="3"/>
    </row>
    <row r="252" spans="1:6" s="37" customFormat="1">
      <c r="A252" s="36"/>
      <c r="B252" s="3"/>
      <c r="C252" s="36"/>
      <c r="D252" s="3"/>
      <c r="E252" s="3"/>
      <c r="F252" s="3"/>
    </row>
    <row r="253" spans="1:6" s="37" customFormat="1">
      <c r="A253" s="36"/>
      <c r="B253" s="3"/>
      <c r="C253" s="36"/>
      <c r="D253" s="3"/>
      <c r="E253" s="3"/>
      <c r="F253" s="3"/>
    </row>
    <row r="254" spans="1:6" s="37" customFormat="1">
      <c r="A254" s="36"/>
      <c r="B254" s="3"/>
      <c r="C254" s="36"/>
      <c r="D254" s="3"/>
      <c r="E254" s="3"/>
      <c r="F254" s="3"/>
    </row>
    <row r="255" spans="1:6" s="37" customFormat="1">
      <c r="A255" s="36"/>
      <c r="B255" s="3"/>
      <c r="C255" s="36"/>
      <c r="D255" s="3"/>
      <c r="E255" s="3"/>
      <c r="F255" s="3"/>
    </row>
    <row r="256" spans="1:6" s="37" customFormat="1">
      <c r="A256" s="36"/>
      <c r="B256" s="3"/>
      <c r="C256" s="36"/>
      <c r="D256" s="3"/>
      <c r="E256" s="3"/>
      <c r="F256" s="3"/>
    </row>
    <row r="257" spans="1:6" s="37" customFormat="1">
      <c r="A257" s="36"/>
      <c r="B257" s="3"/>
      <c r="C257" s="36"/>
      <c r="D257" s="3"/>
      <c r="E257" s="3"/>
      <c r="F257" s="3"/>
    </row>
    <row r="258" spans="1:6" s="37" customFormat="1">
      <c r="A258" s="36"/>
      <c r="B258" s="3"/>
      <c r="C258" s="36"/>
      <c r="D258" s="3"/>
      <c r="E258" s="3"/>
      <c r="F258" s="3"/>
    </row>
    <row r="259" spans="1:6" s="37" customFormat="1">
      <c r="A259" s="36"/>
      <c r="B259" s="3"/>
      <c r="C259" s="36"/>
      <c r="D259" s="3"/>
      <c r="E259" s="3"/>
      <c r="F259" s="3"/>
    </row>
    <row r="260" spans="1:6" s="37" customFormat="1">
      <c r="A260" s="36"/>
      <c r="B260" s="3"/>
      <c r="C260" s="36"/>
      <c r="D260" s="3"/>
      <c r="E260" s="3"/>
      <c r="F260" s="3"/>
    </row>
    <row r="261" spans="1:6" s="37" customFormat="1">
      <c r="A261" s="36"/>
      <c r="B261" s="3"/>
      <c r="C261" s="36"/>
      <c r="D261" s="3"/>
      <c r="E261" s="3"/>
      <c r="F261" s="3"/>
    </row>
    <row r="262" spans="1:6" s="37" customFormat="1">
      <c r="A262" s="36"/>
      <c r="B262" s="3"/>
      <c r="C262" s="36"/>
      <c r="D262" s="3"/>
      <c r="E262" s="3"/>
      <c r="F262" s="3"/>
    </row>
    <row r="263" spans="1:6" s="37" customFormat="1">
      <c r="A263" s="36"/>
      <c r="B263" s="3"/>
      <c r="C263" s="36"/>
      <c r="D263" s="3"/>
      <c r="E263" s="3"/>
      <c r="F263" s="3"/>
    </row>
    <row r="264" spans="1:6" s="37" customFormat="1">
      <c r="A264" s="36"/>
      <c r="B264" s="3"/>
      <c r="C264" s="36"/>
      <c r="D264" s="3"/>
      <c r="E264" s="3"/>
      <c r="F264" s="3"/>
    </row>
    <row r="265" spans="1:6" s="37" customFormat="1">
      <c r="A265" s="36"/>
      <c r="B265" s="3"/>
      <c r="C265" s="36"/>
      <c r="D265" s="3"/>
      <c r="E265" s="3"/>
      <c r="F265" s="3"/>
    </row>
    <row r="266" spans="1:6" s="37" customFormat="1">
      <c r="A266" s="36"/>
      <c r="B266" s="3"/>
      <c r="C266" s="36"/>
      <c r="D266" s="3"/>
      <c r="E266" s="3"/>
      <c r="F266" s="3"/>
    </row>
    <row r="267" spans="1:6" s="37" customFormat="1">
      <c r="A267" s="36"/>
      <c r="B267" s="3"/>
      <c r="C267" s="36"/>
      <c r="D267" s="3"/>
      <c r="E267" s="3"/>
      <c r="F267" s="3"/>
    </row>
    <row r="268" spans="1:6" s="37" customFormat="1">
      <c r="A268" s="36"/>
      <c r="B268" s="3"/>
      <c r="C268" s="36"/>
      <c r="D268" s="3"/>
      <c r="E268" s="3"/>
      <c r="F268" s="3"/>
    </row>
    <row r="269" spans="1:6" s="37" customFormat="1">
      <c r="A269" s="36"/>
      <c r="B269" s="3"/>
      <c r="C269" s="36"/>
      <c r="D269" s="3"/>
      <c r="E269" s="3"/>
      <c r="F269" s="3"/>
    </row>
    <row r="270" spans="1:6" s="37" customFormat="1">
      <c r="A270" s="36"/>
      <c r="B270" s="3"/>
      <c r="C270" s="36"/>
      <c r="D270" s="3"/>
      <c r="E270" s="3"/>
      <c r="F270" s="3"/>
    </row>
    <row r="271" spans="1:6" s="37" customFormat="1">
      <c r="A271" s="36"/>
      <c r="B271" s="3"/>
      <c r="C271" s="36"/>
      <c r="D271" s="3"/>
      <c r="E271" s="3"/>
      <c r="F271" s="3"/>
    </row>
    <row r="272" spans="1:6" s="37" customFormat="1">
      <c r="A272" s="36"/>
      <c r="B272" s="3"/>
      <c r="C272" s="36"/>
      <c r="D272" s="3"/>
      <c r="E272" s="3"/>
      <c r="F272" s="3"/>
    </row>
    <row r="273" spans="1:6" s="37" customFormat="1">
      <c r="A273" s="36"/>
      <c r="B273" s="3"/>
      <c r="C273" s="36"/>
      <c r="D273" s="3"/>
      <c r="E273" s="3"/>
      <c r="F273" s="3"/>
    </row>
    <row r="274" spans="1:6" s="37" customFormat="1">
      <c r="A274" s="36"/>
      <c r="B274" s="3"/>
      <c r="C274" s="36"/>
      <c r="D274" s="3"/>
      <c r="E274" s="3"/>
      <c r="F274" s="3"/>
    </row>
    <row r="275" spans="1:6" s="37" customFormat="1">
      <c r="A275" s="36"/>
      <c r="B275" s="3"/>
      <c r="C275" s="36"/>
      <c r="D275" s="3"/>
      <c r="E275" s="3"/>
      <c r="F275" s="3"/>
    </row>
    <row r="276" spans="1:6" s="37" customFormat="1">
      <c r="A276" s="36"/>
      <c r="B276" s="3"/>
      <c r="C276" s="36"/>
      <c r="D276" s="3"/>
      <c r="E276" s="3"/>
      <c r="F276" s="3"/>
    </row>
    <row r="277" spans="1:6" s="37" customFormat="1">
      <c r="A277" s="36"/>
      <c r="B277" s="3"/>
      <c r="C277" s="36"/>
      <c r="D277" s="3"/>
      <c r="E277" s="3"/>
      <c r="F277" s="3"/>
    </row>
    <row r="278" spans="1:6" s="37" customFormat="1">
      <c r="A278" s="36"/>
      <c r="B278" s="3"/>
      <c r="C278" s="36"/>
      <c r="D278" s="3"/>
      <c r="E278" s="3"/>
      <c r="F278" s="3"/>
    </row>
    <row r="279" spans="1:6" s="37" customFormat="1">
      <c r="A279" s="36"/>
      <c r="B279" s="3"/>
      <c r="C279" s="36"/>
      <c r="D279" s="3"/>
      <c r="E279" s="3"/>
      <c r="F279" s="3"/>
    </row>
    <row r="280" spans="1:6" s="37" customFormat="1">
      <c r="A280" s="36"/>
      <c r="B280" s="3"/>
      <c r="C280" s="36"/>
      <c r="D280" s="3"/>
      <c r="E280" s="3"/>
      <c r="F280" s="3"/>
    </row>
    <row r="281" spans="1:6" s="37" customFormat="1">
      <c r="A281" s="36"/>
      <c r="B281" s="3"/>
      <c r="C281" s="36"/>
      <c r="D281" s="3"/>
      <c r="E281" s="3"/>
      <c r="F281" s="3"/>
    </row>
    <row r="282" spans="1:6" s="37" customFormat="1">
      <c r="A282" s="36"/>
      <c r="B282" s="3"/>
      <c r="C282" s="36"/>
      <c r="D282" s="3"/>
      <c r="E282" s="3"/>
      <c r="F282" s="3"/>
    </row>
    <row r="283" spans="1:6" s="37" customFormat="1">
      <c r="A283" s="36"/>
      <c r="B283" s="3"/>
      <c r="C283" s="36"/>
      <c r="D283" s="3"/>
      <c r="E283" s="3"/>
      <c r="F283" s="3"/>
    </row>
    <row r="284" spans="1:6" s="37" customFormat="1">
      <c r="A284" s="36"/>
      <c r="B284" s="3"/>
      <c r="C284" s="36"/>
      <c r="D284" s="3"/>
      <c r="E284" s="3"/>
      <c r="F284" s="3"/>
    </row>
    <row r="285" spans="1:6" s="37" customFormat="1">
      <c r="A285" s="36"/>
      <c r="B285" s="3"/>
      <c r="C285" s="36"/>
      <c r="D285" s="3"/>
      <c r="E285" s="3"/>
      <c r="F285" s="3"/>
    </row>
    <row r="286" spans="1:6" s="37" customFormat="1">
      <c r="A286" s="36"/>
      <c r="B286" s="3"/>
      <c r="C286" s="36"/>
      <c r="D286" s="3"/>
      <c r="E286" s="3"/>
      <c r="F286" s="3"/>
    </row>
    <row r="287" spans="1:6" s="37" customFormat="1">
      <c r="A287" s="36"/>
      <c r="B287" s="3"/>
      <c r="C287" s="36"/>
      <c r="D287" s="3"/>
      <c r="E287" s="3"/>
      <c r="F287" s="3"/>
    </row>
    <row r="288" spans="1:6" s="37" customFormat="1">
      <c r="A288" s="36"/>
      <c r="B288" s="3"/>
      <c r="C288" s="36"/>
      <c r="D288" s="3"/>
      <c r="E288" s="3"/>
      <c r="F288" s="3"/>
    </row>
    <row r="289" spans="1:6" s="37" customFormat="1">
      <c r="A289" s="36"/>
      <c r="B289" s="3"/>
      <c r="C289" s="36"/>
      <c r="D289" s="3"/>
      <c r="E289" s="3"/>
      <c r="F289" s="3"/>
    </row>
    <row r="290" spans="1:6" s="37" customFormat="1">
      <c r="A290" s="36"/>
      <c r="B290" s="3"/>
      <c r="C290" s="36"/>
      <c r="D290" s="3"/>
      <c r="E290" s="3"/>
      <c r="F290" s="3"/>
    </row>
    <row r="291" spans="1:6" s="37" customFormat="1">
      <c r="A291" s="36"/>
      <c r="B291" s="3"/>
      <c r="C291" s="36"/>
      <c r="D291" s="3"/>
      <c r="E291" s="3"/>
      <c r="F291" s="3"/>
    </row>
    <row r="292" spans="1:6" s="37" customFormat="1">
      <c r="A292" s="36"/>
      <c r="B292" s="3"/>
      <c r="C292" s="36"/>
      <c r="D292" s="3"/>
      <c r="E292" s="3"/>
      <c r="F292" s="3"/>
    </row>
    <row r="293" spans="1:6" s="37" customFormat="1">
      <c r="A293" s="36"/>
      <c r="B293" s="3"/>
      <c r="C293" s="36"/>
      <c r="D293" s="3"/>
      <c r="E293" s="3"/>
      <c r="F293" s="3"/>
    </row>
    <row r="294" spans="1:6" s="37" customFormat="1">
      <c r="A294" s="36"/>
      <c r="B294" s="3"/>
      <c r="C294" s="36"/>
      <c r="D294" s="3"/>
      <c r="E294" s="3"/>
      <c r="F294" s="3"/>
    </row>
    <row r="295" spans="1:6" s="37" customFormat="1">
      <c r="A295" s="36"/>
      <c r="B295" s="3"/>
      <c r="C295" s="36"/>
      <c r="D295" s="3"/>
      <c r="E295" s="3"/>
      <c r="F295" s="3"/>
    </row>
    <row r="296" spans="1:6" s="37" customFormat="1">
      <c r="A296" s="36"/>
      <c r="B296" s="3"/>
      <c r="C296" s="36"/>
      <c r="D296" s="3"/>
      <c r="E296" s="3"/>
      <c r="F296" s="3"/>
    </row>
    <row r="297" spans="1:6" s="37" customFormat="1">
      <c r="A297" s="36"/>
      <c r="B297" s="3"/>
      <c r="C297" s="36"/>
      <c r="D297" s="3"/>
      <c r="E297" s="3"/>
      <c r="F297" s="3"/>
    </row>
    <row r="298" spans="1:6" s="37" customFormat="1">
      <c r="A298" s="36"/>
      <c r="B298" s="3"/>
      <c r="C298" s="36"/>
      <c r="D298" s="3"/>
      <c r="E298" s="3"/>
      <c r="F298" s="3"/>
    </row>
    <row r="299" spans="1:6" s="37" customFormat="1">
      <c r="A299" s="36"/>
      <c r="B299" s="3"/>
      <c r="C299" s="36"/>
      <c r="D299" s="3"/>
      <c r="E299" s="3"/>
      <c r="F299" s="3"/>
    </row>
    <row r="300" spans="1:6" s="37" customFormat="1">
      <c r="A300" s="36"/>
      <c r="B300" s="3"/>
      <c r="C300" s="36"/>
      <c r="D300" s="3"/>
      <c r="E300" s="3"/>
      <c r="F300" s="3"/>
    </row>
    <row r="301" spans="1:6" s="37" customFormat="1">
      <c r="A301" s="36"/>
      <c r="B301" s="3"/>
      <c r="C301" s="36"/>
      <c r="D301" s="3"/>
      <c r="E301" s="3"/>
      <c r="F301" s="3"/>
    </row>
    <row r="302" spans="1:6" s="37" customFormat="1">
      <c r="A302" s="36"/>
      <c r="B302" s="3"/>
      <c r="C302" s="36"/>
      <c r="D302" s="3"/>
      <c r="E302" s="3"/>
      <c r="F302" s="3"/>
    </row>
    <row r="303" spans="1:6" s="37" customFormat="1">
      <c r="A303" s="36"/>
      <c r="B303" s="3"/>
      <c r="C303" s="36"/>
      <c r="D303" s="3"/>
      <c r="E303" s="3"/>
      <c r="F303" s="3"/>
    </row>
    <row r="304" spans="1:6" s="37" customFormat="1">
      <c r="A304" s="36"/>
      <c r="B304" s="3"/>
      <c r="C304" s="36"/>
      <c r="D304" s="3"/>
      <c r="E304" s="3"/>
      <c r="F304" s="3"/>
    </row>
    <row r="305" spans="1:6" s="37" customFormat="1">
      <c r="A305" s="36"/>
      <c r="B305" s="3"/>
      <c r="C305" s="36"/>
      <c r="D305" s="3"/>
      <c r="E305" s="3"/>
      <c r="F305" s="3"/>
    </row>
    <row r="306" spans="1:6" s="37" customFormat="1">
      <c r="A306" s="36"/>
      <c r="B306" s="3"/>
      <c r="C306" s="36"/>
      <c r="D306" s="3"/>
      <c r="E306" s="3"/>
      <c r="F306" s="3"/>
    </row>
    <row r="307" spans="1:6" s="37" customFormat="1">
      <c r="A307" s="36"/>
      <c r="B307" s="3"/>
      <c r="C307" s="36"/>
      <c r="D307" s="3"/>
      <c r="E307" s="3"/>
      <c r="F307" s="3"/>
    </row>
    <row r="308" spans="1:6" s="37" customFormat="1">
      <c r="A308" s="36"/>
      <c r="B308" s="3"/>
      <c r="C308" s="36"/>
      <c r="D308" s="3"/>
      <c r="E308" s="3"/>
      <c r="F308" s="3"/>
    </row>
    <row r="309" spans="1:6" s="37" customFormat="1">
      <c r="A309" s="36"/>
      <c r="B309" s="3"/>
      <c r="C309" s="36"/>
      <c r="D309" s="3"/>
      <c r="E309" s="3"/>
      <c r="F309" s="3"/>
    </row>
    <row r="310" spans="1:6" s="37" customFormat="1">
      <c r="A310" s="36"/>
      <c r="B310" s="3"/>
      <c r="C310" s="36"/>
      <c r="D310" s="3"/>
      <c r="E310" s="3"/>
      <c r="F310" s="3"/>
    </row>
    <row r="311" spans="1:6" s="37" customFormat="1">
      <c r="A311" s="36"/>
      <c r="B311" s="3"/>
      <c r="C311" s="36"/>
      <c r="D311" s="3"/>
      <c r="E311" s="3"/>
      <c r="F311" s="3"/>
    </row>
    <row r="312" spans="1:6" s="37" customFormat="1">
      <c r="A312" s="36"/>
      <c r="B312" s="3"/>
      <c r="C312" s="36"/>
      <c r="D312" s="3"/>
      <c r="E312" s="3"/>
      <c r="F312" s="3"/>
    </row>
    <row r="313" spans="1:6" s="37" customFormat="1">
      <c r="A313" s="36"/>
      <c r="B313" s="3"/>
      <c r="C313" s="36"/>
      <c r="D313" s="3"/>
      <c r="E313" s="3"/>
      <c r="F313" s="3"/>
    </row>
    <row r="314" spans="1:6" s="37" customFormat="1">
      <c r="A314" s="36"/>
      <c r="B314" s="3"/>
      <c r="C314" s="36"/>
      <c r="D314" s="3"/>
      <c r="E314" s="3"/>
      <c r="F314" s="3"/>
    </row>
    <row r="315" spans="1:6" s="37" customFormat="1">
      <c r="A315" s="36"/>
      <c r="B315" s="3"/>
      <c r="C315" s="36"/>
      <c r="D315" s="3"/>
      <c r="E315" s="3"/>
      <c r="F315" s="3"/>
    </row>
    <row r="316" spans="1:6" s="37" customFormat="1">
      <c r="A316" s="36"/>
      <c r="B316" s="3"/>
      <c r="C316" s="36"/>
      <c r="D316" s="3"/>
      <c r="E316" s="3"/>
      <c r="F316" s="3"/>
    </row>
    <row r="317" spans="1:6" s="37" customFormat="1">
      <c r="A317" s="36"/>
      <c r="B317" s="3"/>
      <c r="C317" s="36"/>
      <c r="D317" s="3"/>
      <c r="E317" s="3"/>
      <c r="F317" s="3"/>
    </row>
    <row r="318" spans="1:6" s="37" customFormat="1">
      <c r="A318" s="36"/>
      <c r="B318" s="3"/>
      <c r="C318" s="36"/>
      <c r="D318" s="3"/>
      <c r="E318" s="3"/>
      <c r="F318" s="3"/>
    </row>
    <row r="319" spans="1:6" s="37" customFormat="1">
      <c r="A319" s="36"/>
      <c r="B319" s="3"/>
      <c r="C319" s="36"/>
      <c r="D319" s="3"/>
      <c r="E319" s="3"/>
      <c r="F319" s="3"/>
    </row>
    <row r="320" spans="1:6" s="37" customFormat="1">
      <c r="A320" s="36"/>
      <c r="B320" s="3"/>
      <c r="C320" s="36"/>
      <c r="D320" s="3"/>
      <c r="E320" s="3"/>
      <c r="F320" s="3"/>
    </row>
    <row r="321" spans="1:6" s="37" customFormat="1">
      <c r="A321" s="36"/>
      <c r="B321" s="3"/>
      <c r="C321" s="36"/>
      <c r="D321" s="3"/>
      <c r="E321" s="3"/>
      <c r="F321" s="3"/>
    </row>
    <row r="322" spans="1:6" s="37" customFormat="1">
      <c r="A322" s="36"/>
      <c r="B322" s="3"/>
      <c r="C322" s="36"/>
      <c r="D322" s="3"/>
      <c r="E322" s="3"/>
      <c r="F322" s="3"/>
    </row>
    <row r="323" spans="1:6" s="37" customFormat="1">
      <c r="A323" s="36"/>
      <c r="B323" s="3"/>
      <c r="C323" s="36"/>
      <c r="D323" s="3"/>
      <c r="E323" s="3"/>
      <c r="F323" s="3"/>
    </row>
    <row r="324" spans="1:6" s="37" customFormat="1">
      <c r="A324" s="36"/>
      <c r="B324" s="3"/>
      <c r="C324" s="36"/>
      <c r="D324" s="3"/>
      <c r="E324" s="3"/>
      <c r="F324" s="3"/>
    </row>
    <row r="325" spans="1:6" s="37" customFormat="1">
      <c r="A325" s="36"/>
      <c r="B325" s="3"/>
      <c r="C325" s="36"/>
      <c r="D325" s="3"/>
      <c r="E325" s="3"/>
      <c r="F325" s="3"/>
    </row>
    <row r="326" spans="1:6" s="37" customFormat="1">
      <c r="A326" s="36"/>
      <c r="B326" s="3"/>
      <c r="C326" s="36"/>
      <c r="D326" s="3"/>
      <c r="E326" s="3"/>
      <c r="F326" s="3"/>
    </row>
    <row r="327" spans="1:6" s="37" customFormat="1">
      <c r="A327" s="36"/>
      <c r="B327" s="3"/>
      <c r="C327" s="36"/>
      <c r="D327" s="3"/>
      <c r="E327" s="3"/>
      <c r="F327" s="3"/>
    </row>
    <row r="328" spans="1:6" s="37" customFormat="1">
      <c r="A328" s="36"/>
      <c r="B328" s="3"/>
      <c r="C328" s="36"/>
      <c r="D328" s="3"/>
      <c r="E328" s="3"/>
      <c r="F328" s="3"/>
    </row>
    <row r="329" spans="1:6" s="37" customFormat="1">
      <c r="A329" s="36"/>
      <c r="B329" s="3"/>
      <c r="C329" s="36"/>
      <c r="D329" s="3"/>
      <c r="E329" s="3"/>
      <c r="F329" s="3"/>
    </row>
    <row r="330" spans="1:6" s="37" customFormat="1">
      <c r="A330" s="36"/>
      <c r="B330" s="3"/>
      <c r="C330" s="36"/>
      <c r="D330" s="3"/>
      <c r="E330" s="3"/>
      <c r="F330" s="3"/>
    </row>
    <row r="331" spans="1:6" s="37" customFormat="1">
      <c r="A331" s="36"/>
      <c r="B331" s="3"/>
      <c r="C331" s="36"/>
      <c r="D331" s="3"/>
      <c r="E331" s="3"/>
      <c r="F331" s="3"/>
    </row>
    <row r="332" spans="1:6" s="37" customFormat="1">
      <c r="A332" s="36"/>
      <c r="B332" s="3"/>
      <c r="C332" s="36"/>
      <c r="D332" s="3"/>
      <c r="E332" s="3"/>
      <c r="F332" s="3"/>
    </row>
    <row r="333" spans="1:6" s="37" customFormat="1">
      <c r="A333" s="36"/>
      <c r="B333" s="3"/>
      <c r="C333" s="36"/>
      <c r="D333" s="3"/>
      <c r="E333" s="3"/>
      <c r="F333" s="3"/>
    </row>
    <row r="334" spans="1:6" s="37" customFormat="1">
      <c r="A334" s="36"/>
      <c r="B334" s="3"/>
      <c r="C334" s="36"/>
      <c r="D334" s="3"/>
      <c r="E334" s="3"/>
      <c r="F334" s="3"/>
    </row>
    <row r="335" spans="1:6" s="37" customFormat="1">
      <c r="A335" s="36"/>
      <c r="B335" s="3"/>
      <c r="C335" s="36"/>
      <c r="D335" s="3"/>
      <c r="E335" s="3"/>
      <c r="F335" s="3"/>
    </row>
    <row r="336" spans="1:6" s="37" customFormat="1">
      <c r="A336" s="36"/>
      <c r="B336" s="3"/>
      <c r="C336" s="36"/>
      <c r="D336" s="3"/>
      <c r="E336" s="3"/>
      <c r="F336" s="3"/>
    </row>
    <row r="337" spans="1:6" s="37" customFormat="1">
      <c r="A337" s="36"/>
      <c r="B337" s="3"/>
      <c r="C337" s="36"/>
      <c r="D337" s="3"/>
      <c r="E337" s="3"/>
      <c r="F337" s="3"/>
    </row>
    <row r="338" spans="1:6" s="37" customFormat="1">
      <c r="A338" s="36"/>
      <c r="B338" s="3"/>
      <c r="C338" s="36"/>
      <c r="D338" s="3"/>
      <c r="E338" s="3"/>
      <c r="F338" s="3"/>
    </row>
    <row r="339" spans="1:6" s="37" customFormat="1">
      <c r="A339" s="36"/>
      <c r="B339" s="3"/>
      <c r="C339" s="36"/>
      <c r="D339" s="3"/>
      <c r="E339" s="3"/>
      <c r="F339" s="3"/>
    </row>
    <row r="340" spans="1:6" s="37" customFormat="1">
      <c r="A340" s="36"/>
      <c r="B340" s="3"/>
      <c r="C340" s="36"/>
      <c r="D340" s="3"/>
      <c r="E340" s="3"/>
      <c r="F340" s="3"/>
    </row>
    <row r="341" spans="1:6" s="37" customFormat="1">
      <c r="A341" s="36"/>
      <c r="B341" s="3"/>
      <c r="C341" s="36"/>
      <c r="D341" s="3"/>
      <c r="E341" s="3"/>
      <c r="F341" s="3"/>
    </row>
    <row r="342" spans="1:6" s="37" customFormat="1">
      <c r="A342" s="36"/>
      <c r="B342" s="3"/>
      <c r="C342" s="36"/>
      <c r="D342" s="3"/>
      <c r="E342" s="3"/>
      <c r="F342" s="3"/>
    </row>
    <row r="343" spans="1:6" s="37" customFormat="1">
      <c r="A343" s="36"/>
      <c r="B343" s="3"/>
      <c r="C343" s="36"/>
      <c r="D343" s="3"/>
      <c r="E343" s="3"/>
      <c r="F343" s="3"/>
    </row>
    <row r="344" spans="1:6" s="37" customFormat="1">
      <c r="A344" s="36"/>
      <c r="B344" s="3"/>
      <c r="C344" s="36"/>
      <c r="D344" s="3"/>
      <c r="E344" s="3"/>
      <c r="F344" s="3"/>
    </row>
    <row r="345" spans="1:6" s="37" customFormat="1">
      <c r="A345" s="36"/>
      <c r="B345" s="3"/>
      <c r="C345" s="36"/>
      <c r="D345" s="3"/>
      <c r="E345" s="3"/>
      <c r="F345" s="3"/>
    </row>
    <row r="346" spans="1:6" s="37" customFormat="1">
      <c r="A346" s="36"/>
      <c r="B346" s="3"/>
      <c r="C346" s="36"/>
      <c r="D346" s="3"/>
      <c r="E346" s="3"/>
      <c r="F346" s="3"/>
    </row>
    <row r="347" spans="1:6" s="37" customFormat="1">
      <c r="A347" s="36"/>
      <c r="B347" s="3"/>
      <c r="C347" s="36"/>
      <c r="D347" s="3"/>
      <c r="E347" s="3"/>
      <c r="F347" s="3"/>
    </row>
    <row r="348" spans="1:6" s="37" customFormat="1">
      <c r="A348" s="36"/>
      <c r="B348" s="3"/>
      <c r="C348" s="36"/>
      <c r="D348" s="3"/>
      <c r="E348" s="3"/>
      <c r="F348" s="3"/>
    </row>
    <row r="349" spans="1:6" s="37" customFormat="1">
      <c r="A349" s="36"/>
      <c r="B349" s="3"/>
      <c r="C349" s="36"/>
      <c r="D349" s="3"/>
      <c r="E349" s="3"/>
      <c r="F349" s="3"/>
    </row>
    <row r="350" spans="1:6" s="37" customFormat="1">
      <c r="A350" s="36"/>
      <c r="B350" s="3"/>
      <c r="C350" s="36"/>
      <c r="D350" s="3"/>
      <c r="E350" s="3"/>
      <c r="F350" s="3"/>
    </row>
    <row r="351" spans="1:6" s="37" customFormat="1">
      <c r="A351" s="36"/>
      <c r="B351" s="3"/>
      <c r="C351" s="36"/>
      <c r="D351" s="3"/>
      <c r="E351" s="3"/>
      <c r="F351" s="3"/>
    </row>
    <row r="352" spans="1:6" s="37" customFormat="1">
      <c r="A352" s="36"/>
      <c r="B352" s="3"/>
      <c r="C352" s="36"/>
      <c r="D352" s="3"/>
      <c r="E352" s="3"/>
      <c r="F352" s="3"/>
    </row>
    <row r="353" spans="1:6" s="37" customFormat="1">
      <c r="A353" s="36"/>
      <c r="B353" s="3"/>
      <c r="C353" s="36"/>
      <c r="D353" s="3"/>
      <c r="E353" s="3"/>
      <c r="F353" s="3"/>
    </row>
    <row r="354" spans="1:6" s="37" customFormat="1">
      <c r="A354" s="36"/>
      <c r="B354" s="3"/>
      <c r="C354" s="36"/>
      <c r="D354" s="3"/>
      <c r="E354" s="3"/>
      <c r="F354" s="3"/>
    </row>
    <row r="355" spans="1:6" s="37" customFormat="1">
      <c r="A355" s="36"/>
      <c r="B355" s="3"/>
      <c r="C355" s="36"/>
      <c r="D355" s="3"/>
      <c r="E355" s="3"/>
      <c r="F355" s="3"/>
    </row>
    <row r="356" spans="1:6" s="37" customFormat="1">
      <c r="A356" s="36"/>
      <c r="B356" s="3"/>
      <c r="C356" s="36"/>
      <c r="D356" s="3"/>
      <c r="E356" s="3"/>
      <c r="F356" s="3"/>
    </row>
    <row r="357" spans="1:6" s="37" customFormat="1">
      <c r="A357" s="36"/>
      <c r="B357" s="3"/>
      <c r="C357" s="36"/>
      <c r="D357" s="3"/>
      <c r="E357" s="3"/>
      <c r="F357" s="3"/>
    </row>
    <row r="358" spans="1:6" s="37" customFormat="1">
      <c r="A358" s="36"/>
      <c r="B358" s="3"/>
      <c r="C358" s="36"/>
      <c r="D358" s="3"/>
      <c r="E358" s="3"/>
      <c r="F358" s="3"/>
    </row>
    <row r="359" spans="1:6" s="37" customFormat="1">
      <c r="A359" s="36"/>
      <c r="B359" s="3"/>
      <c r="C359" s="36"/>
      <c r="D359" s="3"/>
      <c r="E359" s="3"/>
      <c r="F359" s="3"/>
    </row>
    <row r="360" spans="1:6" s="37" customFormat="1">
      <c r="A360" s="36"/>
      <c r="B360" s="3"/>
      <c r="C360" s="36"/>
      <c r="D360" s="3"/>
      <c r="E360" s="3"/>
      <c r="F360" s="3"/>
    </row>
    <row r="361" spans="1:6" s="37" customFormat="1">
      <c r="A361" s="36"/>
      <c r="B361" s="3"/>
      <c r="C361" s="36"/>
      <c r="D361" s="3"/>
      <c r="E361" s="3"/>
      <c r="F361" s="3"/>
    </row>
    <row r="362" spans="1:6" s="37" customFormat="1">
      <c r="A362" s="36"/>
      <c r="B362" s="3"/>
      <c r="C362" s="36"/>
      <c r="D362" s="3"/>
      <c r="E362" s="3"/>
      <c r="F362" s="3"/>
    </row>
    <row r="363" spans="1:6" s="37" customFormat="1">
      <c r="A363" s="36"/>
      <c r="B363" s="3"/>
      <c r="C363" s="36"/>
      <c r="D363" s="3"/>
      <c r="E363" s="3"/>
      <c r="F363" s="3"/>
    </row>
    <row r="364" spans="1:6" s="37" customFormat="1">
      <c r="A364" s="36"/>
      <c r="B364" s="3"/>
      <c r="C364" s="36"/>
      <c r="D364" s="3"/>
      <c r="E364" s="3"/>
      <c r="F364" s="3"/>
    </row>
    <row r="365" spans="1:6" s="37" customFormat="1">
      <c r="A365" s="36"/>
      <c r="B365" s="3"/>
      <c r="C365" s="36"/>
      <c r="D365" s="3"/>
      <c r="E365" s="3"/>
      <c r="F365" s="3"/>
    </row>
    <row r="366" spans="1:6" s="37" customFormat="1">
      <c r="A366" s="36"/>
      <c r="B366" s="3"/>
      <c r="C366" s="36"/>
      <c r="D366" s="3"/>
      <c r="E366" s="3"/>
      <c r="F366" s="3"/>
    </row>
    <row r="367" spans="1:6" s="37" customFormat="1">
      <c r="A367" s="36"/>
      <c r="B367" s="3"/>
      <c r="C367" s="36"/>
      <c r="D367" s="3"/>
      <c r="E367" s="3"/>
      <c r="F367" s="3"/>
    </row>
    <row r="368" spans="1:6" s="37" customFormat="1">
      <c r="A368" s="36"/>
      <c r="B368" s="3"/>
      <c r="C368" s="36"/>
      <c r="D368" s="3"/>
      <c r="E368" s="3"/>
      <c r="F368" s="3"/>
    </row>
    <row r="369" spans="1:6" s="37" customFormat="1">
      <c r="A369" s="36"/>
      <c r="B369" s="3"/>
      <c r="C369" s="36"/>
      <c r="D369" s="3"/>
      <c r="E369" s="3"/>
      <c r="F369" s="3"/>
    </row>
    <row r="370" spans="1:6" s="37" customFormat="1">
      <c r="A370" s="36"/>
      <c r="B370" s="3"/>
      <c r="C370" s="36"/>
      <c r="D370" s="3"/>
      <c r="E370" s="3"/>
      <c r="F370" s="3"/>
    </row>
    <row r="371" spans="1:6" s="37" customFormat="1">
      <c r="A371" s="36"/>
      <c r="B371" s="3"/>
      <c r="C371" s="36"/>
      <c r="D371" s="3"/>
      <c r="E371" s="3"/>
      <c r="F371" s="3"/>
    </row>
    <row r="372" spans="1:6" s="37" customFormat="1">
      <c r="A372" s="36"/>
      <c r="B372" s="3"/>
      <c r="C372" s="36"/>
      <c r="D372" s="3"/>
      <c r="E372" s="3"/>
      <c r="F372" s="3"/>
    </row>
    <row r="373" spans="1:6" s="37" customFormat="1">
      <c r="A373" s="36"/>
      <c r="B373" s="3"/>
      <c r="C373" s="36"/>
      <c r="D373" s="3"/>
      <c r="E373" s="3"/>
      <c r="F373" s="3"/>
    </row>
    <row r="374" spans="1:6" s="37" customFormat="1">
      <c r="A374" s="36"/>
      <c r="B374" s="3"/>
      <c r="C374" s="36"/>
      <c r="D374" s="3"/>
      <c r="E374" s="3"/>
      <c r="F374" s="3"/>
    </row>
    <row r="375" spans="1:6" s="37" customFormat="1">
      <c r="A375" s="36"/>
      <c r="B375" s="3"/>
      <c r="C375" s="36"/>
      <c r="D375" s="3"/>
      <c r="E375" s="3"/>
      <c r="F375" s="3"/>
    </row>
    <row r="376" spans="1:6" s="37" customFormat="1">
      <c r="A376" s="36"/>
      <c r="B376" s="3"/>
      <c r="C376" s="36"/>
      <c r="D376" s="3"/>
      <c r="E376" s="3"/>
      <c r="F376" s="3"/>
    </row>
    <row r="377" spans="1:6" s="37" customFormat="1">
      <c r="A377" s="36"/>
      <c r="B377" s="3"/>
      <c r="C377" s="36"/>
      <c r="D377" s="3"/>
      <c r="E377" s="3"/>
      <c r="F377" s="3"/>
    </row>
    <row r="378" spans="1:6" s="37" customFormat="1">
      <c r="A378" s="36"/>
      <c r="B378" s="3"/>
      <c r="C378" s="36"/>
      <c r="D378" s="3"/>
      <c r="E378" s="3"/>
      <c r="F378" s="3"/>
    </row>
    <row r="379" spans="1:6" s="37" customFormat="1">
      <c r="A379" s="36"/>
      <c r="B379" s="3"/>
      <c r="C379" s="36"/>
      <c r="D379" s="3"/>
      <c r="E379" s="3"/>
      <c r="F379" s="3"/>
    </row>
    <row r="380" spans="1:6" s="37" customFormat="1">
      <c r="A380" s="36"/>
      <c r="B380" s="3"/>
      <c r="C380" s="36"/>
      <c r="D380" s="3"/>
      <c r="E380" s="3"/>
      <c r="F380" s="3"/>
    </row>
    <row r="381" spans="1:6" s="37" customFormat="1">
      <c r="A381" s="36"/>
      <c r="B381" s="3"/>
      <c r="C381" s="36"/>
      <c r="D381" s="3"/>
      <c r="E381" s="3"/>
      <c r="F381" s="3"/>
    </row>
    <row r="382" spans="1:6" s="37" customFormat="1">
      <c r="A382" s="36"/>
      <c r="B382" s="3"/>
      <c r="C382" s="36"/>
      <c r="D382" s="3"/>
      <c r="E382" s="3"/>
      <c r="F382" s="3"/>
    </row>
    <row r="383" spans="1:6" s="37" customFormat="1">
      <c r="A383" s="36"/>
      <c r="B383" s="3"/>
      <c r="C383" s="36"/>
      <c r="D383" s="3"/>
      <c r="E383" s="3"/>
      <c r="F383" s="3"/>
    </row>
    <row r="384" spans="1:6" s="37" customFormat="1">
      <c r="A384" s="36"/>
      <c r="B384" s="3"/>
      <c r="C384" s="36"/>
      <c r="D384" s="3"/>
      <c r="E384" s="3"/>
      <c r="F384" s="3"/>
    </row>
    <row r="385" spans="1:6" s="37" customFormat="1">
      <c r="A385" s="36"/>
      <c r="B385" s="3"/>
      <c r="C385" s="36"/>
      <c r="D385" s="3"/>
      <c r="E385" s="3"/>
      <c r="F385" s="3"/>
    </row>
    <row r="386" spans="1:6" s="37" customFormat="1">
      <c r="A386" s="36"/>
      <c r="B386" s="3"/>
      <c r="C386" s="36"/>
      <c r="D386" s="3"/>
      <c r="E386" s="3"/>
      <c r="F386" s="3"/>
    </row>
    <row r="387" spans="1:6" s="37" customFormat="1">
      <c r="A387" s="36"/>
      <c r="B387" s="3"/>
      <c r="C387" s="36"/>
      <c r="D387" s="3"/>
      <c r="E387" s="3"/>
      <c r="F387" s="3"/>
    </row>
    <row r="388" spans="1:6" s="37" customFormat="1">
      <c r="A388" s="36"/>
      <c r="B388" s="3"/>
      <c r="C388" s="36"/>
      <c r="D388" s="3"/>
      <c r="E388" s="3"/>
      <c r="F388" s="3"/>
    </row>
    <row r="389" spans="1:6" s="37" customFormat="1">
      <c r="A389" s="36"/>
      <c r="B389" s="3"/>
      <c r="C389" s="36"/>
      <c r="D389" s="3"/>
      <c r="E389" s="3"/>
      <c r="F389" s="3"/>
    </row>
    <row r="390" spans="1:6" s="37" customFormat="1">
      <c r="A390" s="36"/>
      <c r="B390" s="3"/>
      <c r="C390" s="36"/>
      <c r="D390" s="3"/>
      <c r="E390" s="3"/>
      <c r="F390" s="3"/>
    </row>
    <row r="391" spans="1:6" s="37" customFormat="1">
      <c r="A391" s="36"/>
      <c r="B391" s="3"/>
      <c r="C391" s="36"/>
      <c r="D391" s="3"/>
      <c r="E391" s="3"/>
      <c r="F391" s="3"/>
    </row>
    <row r="392" spans="1:6" s="37" customFormat="1">
      <c r="A392" s="36"/>
      <c r="B392" s="3"/>
      <c r="C392" s="36"/>
      <c r="D392" s="3"/>
      <c r="E392" s="3"/>
      <c r="F392" s="3"/>
    </row>
    <row r="393" spans="1:6" s="37" customFormat="1">
      <c r="A393" s="36"/>
      <c r="B393" s="3"/>
      <c r="C393" s="36"/>
      <c r="D393" s="3"/>
      <c r="E393" s="3"/>
      <c r="F393" s="3"/>
    </row>
    <row r="394" spans="1:6" s="37" customFormat="1">
      <c r="A394" s="36"/>
      <c r="B394" s="3"/>
      <c r="C394" s="36"/>
      <c r="D394" s="3"/>
      <c r="E394" s="3"/>
      <c r="F394" s="3"/>
    </row>
    <row r="395" spans="1:6" s="37" customFormat="1">
      <c r="A395" s="36"/>
      <c r="B395" s="3"/>
      <c r="C395" s="36"/>
      <c r="D395" s="3"/>
      <c r="E395" s="3"/>
      <c r="F395" s="3"/>
    </row>
    <row r="396" spans="1:6" s="37" customFormat="1">
      <c r="A396" s="36"/>
      <c r="B396" s="3"/>
      <c r="C396" s="36"/>
      <c r="D396" s="3"/>
      <c r="E396" s="3"/>
      <c r="F396" s="3"/>
    </row>
    <row r="397" spans="1:6" s="37" customFormat="1">
      <c r="A397" s="36"/>
      <c r="B397" s="3"/>
      <c r="C397" s="36"/>
      <c r="D397" s="3"/>
      <c r="E397" s="3"/>
      <c r="F397" s="3"/>
    </row>
    <row r="398" spans="1:6" s="37" customFormat="1">
      <c r="A398" s="36"/>
      <c r="B398" s="3"/>
      <c r="C398" s="36"/>
      <c r="D398" s="3"/>
      <c r="E398" s="3"/>
      <c r="F398" s="3"/>
    </row>
    <row r="399" spans="1:6" s="37" customFormat="1">
      <c r="A399" s="36"/>
      <c r="B399" s="3"/>
      <c r="C399" s="36"/>
      <c r="D399" s="3"/>
      <c r="E399" s="3"/>
      <c r="F399" s="3"/>
    </row>
    <row r="400" spans="1:6" s="37" customFormat="1">
      <c r="A400" s="36"/>
      <c r="B400" s="3"/>
      <c r="C400" s="36"/>
      <c r="D400" s="3"/>
      <c r="E400" s="3"/>
      <c r="F400" s="3"/>
    </row>
    <row r="401" spans="1:6" s="37" customFormat="1">
      <c r="A401" s="36"/>
      <c r="B401" s="3"/>
      <c r="C401" s="36"/>
      <c r="D401" s="3"/>
      <c r="E401" s="3"/>
      <c r="F401" s="3"/>
    </row>
    <row r="402" spans="1:6" s="37" customFormat="1">
      <c r="A402" s="36"/>
      <c r="B402" s="3"/>
      <c r="C402" s="36"/>
      <c r="D402" s="3"/>
      <c r="E402" s="3"/>
      <c r="F402" s="3"/>
    </row>
    <row r="403" spans="1:6" s="37" customFormat="1">
      <c r="A403" s="36"/>
      <c r="B403" s="3"/>
      <c r="C403" s="36"/>
      <c r="D403" s="3"/>
      <c r="E403" s="3"/>
      <c r="F403" s="3"/>
    </row>
    <row r="404" spans="1:6" s="37" customFormat="1">
      <c r="A404" s="36"/>
      <c r="B404" s="3"/>
      <c r="C404" s="36"/>
      <c r="D404" s="3"/>
      <c r="E404" s="3"/>
      <c r="F404" s="3"/>
    </row>
    <row r="405" spans="1:6" s="37" customFormat="1">
      <c r="A405" s="36"/>
      <c r="B405" s="3"/>
      <c r="C405" s="36"/>
      <c r="D405" s="3"/>
      <c r="E405" s="3"/>
      <c r="F405" s="3"/>
    </row>
    <row r="406" spans="1:6" s="37" customFormat="1">
      <c r="A406" s="36"/>
      <c r="B406" s="3"/>
      <c r="C406" s="36"/>
      <c r="D406" s="3"/>
      <c r="E406" s="3"/>
      <c r="F406" s="3"/>
    </row>
    <row r="407" spans="1:6" s="37" customFormat="1">
      <c r="A407" s="36"/>
      <c r="B407" s="3"/>
      <c r="C407" s="36"/>
      <c r="D407" s="3"/>
      <c r="E407" s="3"/>
      <c r="F407" s="3"/>
    </row>
    <row r="408" spans="1:6" s="37" customFormat="1">
      <c r="A408" s="36"/>
      <c r="B408" s="3"/>
      <c r="C408" s="36"/>
      <c r="D408" s="3"/>
      <c r="E408" s="3"/>
      <c r="F408" s="3"/>
    </row>
    <row r="409" spans="1:6" s="37" customFormat="1">
      <c r="A409" s="36"/>
      <c r="B409" s="3"/>
      <c r="C409" s="36"/>
      <c r="D409" s="3"/>
      <c r="E409" s="3"/>
      <c r="F409" s="3"/>
    </row>
    <row r="410" spans="1:6" s="37" customFormat="1">
      <c r="A410" s="36"/>
      <c r="B410" s="3"/>
      <c r="C410" s="36"/>
      <c r="D410" s="3"/>
      <c r="E410" s="3"/>
      <c r="F410" s="3"/>
    </row>
    <row r="411" spans="1:6" s="37" customFormat="1">
      <c r="A411" s="36"/>
      <c r="B411" s="3"/>
      <c r="C411" s="36"/>
      <c r="D411" s="3"/>
      <c r="E411" s="3"/>
      <c r="F411" s="3"/>
    </row>
    <row r="412" spans="1:6" s="37" customFormat="1">
      <c r="A412" s="36"/>
      <c r="B412" s="3"/>
      <c r="C412" s="36"/>
      <c r="D412" s="3"/>
      <c r="E412" s="3"/>
      <c r="F412" s="3"/>
    </row>
    <row r="413" spans="1:6" s="37" customFormat="1">
      <c r="A413" s="36"/>
      <c r="B413" s="3"/>
      <c r="C413" s="36"/>
      <c r="D413" s="3"/>
      <c r="E413" s="3"/>
      <c r="F413" s="3"/>
    </row>
    <row r="414" spans="1:6" s="37" customFormat="1">
      <c r="A414" s="36"/>
      <c r="B414" s="3"/>
      <c r="C414" s="36"/>
      <c r="D414" s="3"/>
      <c r="E414" s="3"/>
      <c r="F414" s="3"/>
    </row>
    <row r="415" spans="1:6" s="37" customFormat="1">
      <c r="A415" s="36"/>
      <c r="B415" s="3"/>
      <c r="C415" s="36"/>
      <c r="D415" s="3"/>
      <c r="E415" s="3"/>
      <c r="F415" s="3"/>
    </row>
    <row r="416" spans="1:6" s="37" customFormat="1">
      <c r="A416" s="36"/>
      <c r="B416" s="3"/>
      <c r="C416" s="36"/>
      <c r="D416" s="3"/>
      <c r="E416" s="3"/>
      <c r="F416" s="3"/>
    </row>
    <row r="417" spans="1:6" s="37" customFormat="1">
      <c r="A417" s="36"/>
      <c r="B417" s="3"/>
      <c r="C417" s="36"/>
      <c r="D417" s="3"/>
      <c r="E417" s="3"/>
      <c r="F417" s="3"/>
    </row>
    <row r="418" spans="1:6" s="37" customFormat="1">
      <c r="A418" s="36"/>
      <c r="B418" s="3"/>
      <c r="C418" s="36"/>
      <c r="D418" s="3"/>
      <c r="E418" s="3"/>
      <c r="F418" s="3"/>
    </row>
    <row r="419" spans="1:6" s="37" customFormat="1">
      <c r="A419" s="36"/>
      <c r="B419" s="3"/>
      <c r="C419" s="36"/>
      <c r="D419" s="3"/>
      <c r="E419" s="3"/>
      <c r="F419" s="3"/>
    </row>
    <row r="420" spans="1:6" s="37" customFormat="1">
      <c r="A420" s="36"/>
      <c r="B420" s="3"/>
      <c r="C420" s="36"/>
      <c r="D420" s="3"/>
      <c r="E420" s="3"/>
      <c r="F420" s="3"/>
    </row>
    <row r="421" spans="1:6" s="37" customFormat="1">
      <c r="A421" s="36"/>
      <c r="B421" s="3"/>
      <c r="C421" s="36"/>
      <c r="D421" s="3"/>
      <c r="E421" s="3"/>
      <c r="F421" s="3"/>
    </row>
    <row r="422" spans="1:6" s="37" customFormat="1">
      <c r="A422" s="36"/>
      <c r="B422" s="3"/>
      <c r="C422" s="36"/>
      <c r="D422" s="3"/>
      <c r="E422" s="3"/>
      <c r="F422" s="3"/>
    </row>
    <row r="423" spans="1:6" s="37" customFormat="1">
      <c r="A423" s="36"/>
      <c r="B423" s="3"/>
      <c r="C423" s="36"/>
      <c r="D423" s="3"/>
      <c r="E423" s="3"/>
      <c r="F423" s="3"/>
    </row>
    <row r="424" spans="1:6" s="37" customFormat="1">
      <c r="A424" s="36"/>
      <c r="B424" s="3"/>
      <c r="C424" s="36"/>
      <c r="D424" s="3"/>
      <c r="E424" s="3"/>
      <c r="F424" s="3"/>
    </row>
    <row r="425" spans="1:6" s="37" customFormat="1">
      <c r="A425" s="36"/>
      <c r="B425" s="3"/>
      <c r="C425" s="36"/>
      <c r="D425" s="3"/>
      <c r="E425" s="3"/>
      <c r="F425" s="3"/>
    </row>
    <row r="426" spans="1:6" s="37" customFormat="1">
      <c r="A426" s="36"/>
      <c r="B426" s="3"/>
      <c r="C426" s="36"/>
      <c r="D426" s="3"/>
      <c r="E426" s="3"/>
      <c r="F426" s="3"/>
    </row>
    <row r="427" spans="1:6" s="37" customFormat="1">
      <c r="A427" s="36"/>
      <c r="B427" s="3"/>
      <c r="C427" s="36"/>
      <c r="D427" s="3"/>
      <c r="E427" s="3"/>
      <c r="F427" s="3"/>
    </row>
    <row r="428" spans="1:6" s="37" customFormat="1">
      <c r="A428" s="36"/>
      <c r="B428" s="3"/>
      <c r="C428" s="36"/>
      <c r="D428" s="3"/>
      <c r="E428" s="3"/>
      <c r="F428" s="3"/>
    </row>
    <row r="429" spans="1:6" s="37" customFormat="1">
      <c r="A429" s="36"/>
      <c r="B429" s="3"/>
      <c r="C429" s="36"/>
      <c r="D429" s="3"/>
      <c r="E429" s="3"/>
      <c r="F429" s="3"/>
    </row>
    <row r="430" spans="1:6" s="37" customFormat="1">
      <c r="A430" s="36"/>
      <c r="B430" s="3"/>
      <c r="C430" s="36"/>
      <c r="D430" s="3"/>
      <c r="E430" s="3"/>
      <c r="F430" s="3"/>
    </row>
    <row r="431" spans="1:6" s="37" customFormat="1">
      <c r="A431" s="36"/>
      <c r="B431" s="3"/>
      <c r="C431" s="36"/>
      <c r="D431" s="3"/>
      <c r="E431" s="3"/>
      <c r="F431" s="3"/>
    </row>
    <row r="432" spans="1:6" s="37" customFormat="1">
      <c r="A432" s="36"/>
      <c r="B432" s="3"/>
      <c r="C432" s="36"/>
      <c r="D432" s="3"/>
      <c r="E432" s="3"/>
      <c r="F432" s="3"/>
    </row>
    <row r="433" spans="1:6" s="37" customFormat="1">
      <c r="A433" s="36"/>
      <c r="B433" s="3"/>
      <c r="C433" s="36"/>
      <c r="D433" s="3"/>
      <c r="E433" s="3"/>
      <c r="F433" s="3"/>
    </row>
    <row r="434" spans="1:6" s="37" customFormat="1">
      <c r="A434" s="36"/>
      <c r="B434" s="3"/>
      <c r="C434" s="36"/>
      <c r="D434" s="3"/>
      <c r="E434" s="3"/>
      <c r="F434" s="3"/>
    </row>
    <row r="435" spans="1:6" s="37" customFormat="1">
      <c r="A435" s="36"/>
      <c r="B435" s="3"/>
      <c r="C435" s="36"/>
      <c r="D435" s="3"/>
      <c r="E435" s="3"/>
      <c r="F435" s="3"/>
    </row>
    <row r="436" spans="1:6" s="37" customFormat="1">
      <c r="A436" s="36"/>
      <c r="B436" s="3"/>
      <c r="C436" s="36"/>
      <c r="D436" s="3"/>
      <c r="E436" s="3"/>
      <c r="F436" s="3"/>
    </row>
    <row r="437" spans="1:6" s="37" customFormat="1">
      <c r="A437" s="36"/>
      <c r="B437" s="3"/>
      <c r="C437" s="36"/>
      <c r="D437" s="3"/>
      <c r="E437" s="3"/>
      <c r="F437" s="3"/>
    </row>
    <row r="438" spans="1:6" s="37" customFormat="1">
      <c r="A438" s="36"/>
      <c r="B438" s="3"/>
      <c r="C438" s="36"/>
      <c r="D438" s="3"/>
      <c r="E438" s="3"/>
      <c r="F438" s="3"/>
    </row>
    <row r="439" spans="1:6" s="37" customFormat="1">
      <c r="A439" s="36"/>
      <c r="B439" s="3"/>
      <c r="C439" s="36"/>
      <c r="D439" s="3"/>
      <c r="E439" s="3"/>
      <c r="F439" s="3"/>
    </row>
    <row r="440" spans="1:6" s="37" customFormat="1">
      <c r="A440" s="36"/>
      <c r="B440" s="3"/>
      <c r="C440" s="36"/>
      <c r="D440" s="3"/>
      <c r="E440" s="3"/>
      <c r="F440" s="3"/>
    </row>
    <row r="441" spans="1:6" s="37" customFormat="1">
      <c r="A441" s="36"/>
      <c r="B441" s="3"/>
      <c r="C441" s="36"/>
      <c r="D441" s="3"/>
      <c r="E441" s="3"/>
      <c r="F441" s="3"/>
    </row>
    <row r="442" spans="1:6" s="37" customFormat="1">
      <c r="A442" s="36"/>
      <c r="B442" s="3"/>
      <c r="C442" s="36"/>
      <c r="D442" s="3"/>
      <c r="E442" s="3"/>
      <c r="F442" s="3"/>
    </row>
    <row r="443" spans="1:6" s="37" customFormat="1">
      <c r="A443" s="36"/>
      <c r="B443" s="3"/>
      <c r="C443" s="36"/>
      <c r="D443" s="3"/>
      <c r="E443" s="3"/>
      <c r="F443" s="3"/>
    </row>
    <row r="444" spans="1:6" s="37" customFormat="1">
      <c r="A444" s="36"/>
      <c r="B444" s="3"/>
      <c r="C444" s="36"/>
      <c r="D444" s="3"/>
      <c r="E444" s="3"/>
      <c r="F444" s="3"/>
    </row>
    <row r="445" spans="1:6" s="37" customFormat="1">
      <c r="A445" s="36"/>
      <c r="B445" s="3"/>
      <c r="C445" s="36"/>
      <c r="D445" s="3"/>
      <c r="E445" s="3"/>
      <c r="F445" s="3"/>
    </row>
    <row r="446" spans="1:6" s="37" customFormat="1">
      <c r="A446" s="36"/>
      <c r="B446" s="3"/>
      <c r="C446" s="36"/>
      <c r="D446" s="3"/>
      <c r="E446" s="3"/>
      <c r="F446" s="3"/>
    </row>
    <row r="447" spans="1:6" s="37" customFormat="1">
      <c r="A447" s="36"/>
      <c r="B447" s="3"/>
      <c r="C447" s="36"/>
      <c r="D447" s="3"/>
      <c r="E447" s="3"/>
      <c r="F447" s="3"/>
    </row>
    <row r="448" spans="1:6" s="37" customFormat="1">
      <c r="A448" s="36"/>
      <c r="B448" s="3"/>
      <c r="C448" s="36"/>
      <c r="D448" s="3"/>
      <c r="E448" s="3"/>
      <c r="F448" s="3"/>
    </row>
    <row r="449" spans="1:6" s="37" customFormat="1">
      <c r="A449" s="36"/>
      <c r="B449" s="3"/>
      <c r="C449" s="36"/>
      <c r="D449" s="3"/>
      <c r="E449" s="3"/>
      <c r="F449" s="3"/>
    </row>
    <row r="450" spans="1:6" s="37" customFormat="1">
      <c r="A450" s="36"/>
      <c r="B450" s="3"/>
      <c r="C450" s="36"/>
      <c r="D450" s="3"/>
      <c r="E450" s="3"/>
      <c r="F450" s="3"/>
    </row>
    <row r="451" spans="1:6" s="37" customFormat="1">
      <c r="A451" s="36"/>
      <c r="B451" s="3"/>
      <c r="C451" s="36"/>
      <c r="D451" s="3"/>
      <c r="E451" s="3"/>
      <c r="F451" s="3"/>
    </row>
    <row r="452" spans="1:6" s="37" customFormat="1">
      <c r="A452" s="36"/>
      <c r="B452" s="3"/>
      <c r="C452" s="36"/>
      <c r="D452" s="3"/>
      <c r="E452" s="3"/>
      <c r="F452" s="3"/>
    </row>
    <row r="453" spans="1:6" s="37" customFormat="1">
      <c r="A453" s="36"/>
      <c r="B453" s="3"/>
      <c r="C453" s="36"/>
      <c r="D453" s="3"/>
      <c r="E453" s="3"/>
      <c r="F453" s="3"/>
    </row>
    <row r="454" spans="1:6" s="37" customFormat="1">
      <c r="A454" s="36"/>
      <c r="B454" s="3"/>
      <c r="C454" s="36"/>
      <c r="D454" s="3"/>
      <c r="E454" s="3"/>
      <c r="F454" s="3"/>
    </row>
    <row r="455" spans="1:6" s="37" customFormat="1">
      <c r="A455" s="36"/>
      <c r="B455" s="3"/>
      <c r="C455" s="36"/>
      <c r="D455" s="3"/>
      <c r="E455" s="3"/>
      <c r="F455" s="3"/>
    </row>
    <row r="456" spans="1:6" s="37" customFormat="1">
      <c r="A456" s="36"/>
      <c r="B456" s="3"/>
      <c r="C456" s="36"/>
      <c r="D456" s="3"/>
      <c r="E456" s="3"/>
      <c r="F456" s="3"/>
    </row>
    <row r="457" spans="1:6" s="37" customFormat="1">
      <c r="A457" s="36"/>
      <c r="B457" s="3"/>
      <c r="C457" s="36"/>
      <c r="D457" s="3"/>
      <c r="E457" s="3"/>
      <c r="F457" s="3"/>
    </row>
    <row r="458" spans="1:6" s="37" customFormat="1">
      <c r="A458" s="36"/>
      <c r="B458" s="3"/>
      <c r="C458" s="36"/>
      <c r="D458" s="3"/>
      <c r="E458" s="3"/>
      <c r="F458" s="3"/>
    </row>
    <row r="459" spans="1:6" s="37" customFormat="1">
      <c r="A459" s="36"/>
      <c r="B459" s="3"/>
      <c r="C459" s="36"/>
      <c r="D459" s="3"/>
      <c r="E459" s="3"/>
      <c r="F459" s="3"/>
    </row>
    <row r="460" spans="1:6" s="37" customFormat="1">
      <c r="A460" s="36"/>
      <c r="B460" s="3"/>
      <c r="C460" s="36"/>
      <c r="D460" s="3"/>
      <c r="E460" s="3"/>
      <c r="F460" s="3"/>
    </row>
    <row r="461" spans="1:6" s="37" customFormat="1">
      <c r="A461" s="36"/>
      <c r="B461" s="3"/>
      <c r="C461" s="36"/>
      <c r="D461" s="3"/>
      <c r="E461" s="3"/>
      <c r="F461" s="3"/>
    </row>
    <row r="462" spans="1:6" s="37" customFormat="1">
      <c r="A462" s="36"/>
      <c r="B462" s="3"/>
      <c r="C462" s="36"/>
      <c r="D462" s="3"/>
      <c r="E462" s="3"/>
      <c r="F462" s="3"/>
    </row>
    <row r="463" spans="1:6" s="37" customFormat="1">
      <c r="A463" s="36"/>
      <c r="B463" s="3"/>
      <c r="C463" s="36"/>
      <c r="D463" s="3"/>
      <c r="E463" s="3"/>
      <c r="F463" s="3"/>
    </row>
    <row r="464" spans="1:6" s="37" customFormat="1">
      <c r="A464" s="36"/>
      <c r="B464" s="3"/>
      <c r="C464" s="36"/>
      <c r="D464" s="3"/>
      <c r="E464" s="3"/>
      <c r="F464" s="3"/>
    </row>
    <row r="465" spans="1:6" s="37" customFormat="1">
      <c r="A465" s="36"/>
      <c r="B465" s="3"/>
      <c r="C465" s="36"/>
      <c r="D465" s="3"/>
      <c r="E465" s="3"/>
      <c r="F465" s="3"/>
    </row>
    <row r="466" spans="1:6" s="37" customFormat="1">
      <c r="A466" s="36"/>
      <c r="B466" s="3"/>
      <c r="C466" s="36"/>
      <c r="D466" s="3"/>
      <c r="E466" s="3"/>
      <c r="F466" s="3"/>
    </row>
    <row r="467" spans="1:6" s="37" customFormat="1">
      <c r="A467" s="36"/>
      <c r="B467" s="3"/>
      <c r="C467" s="36"/>
      <c r="D467" s="3"/>
      <c r="E467" s="3"/>
      <c r="F467" s="3"/>
    </row>
    <row r="468" spans="1:6" s="37" customFormat="1">
      <c r="A468" s="36"/>
      <c r="B468" s="3"/>
      <c r="C468" s="36"/>
      <c r="D468" s="3"/>
      <c r="E468" s="3"/>
      <c r="F468" s="3"/>
    </row>
    <row r="469" spans="1:6" s="37" customFormat="1">
      <c r="A469" s="36"/>
      <c r="B469" s="3"/>
      <c r="C469" s="36"/>
      <c r="D469" s="3"/>
      <c r="E469" s="3"/>
      <c r="F469" s="3"/>
    </row>
    <row r="470" spans="1:6" s="37" customFormat="1">
      <c r="A470" s="36"/>
      <c r="B470" s="3"/>
      <c r="C470" s="36"/>
      <c r="D470" s="3"/>
      <c r="E470" s="3"/>
      <c r="F470" s="3"/>
    </row>
    <row r="471" spans="1:6" s="37" customFormat="1">
      <c r="A471" s="36"/>
      <c r="B471" s="3"/>
      <c r="C471" s="36"/>
      <c r="D471" s="3"/>
      <c r="E471" s="3"/>
      <c r="F471" s="3"/>
    </row>
    <row r="472" spans="1:6" s="37" customFormat="1">
      <c r="A472" s="36"/>
      <c r="B472" s="3"/>
      <c r="C472" s="36"/>
      <c r="D472" s="3"/>
      <c r="E472" s="3"/>
      <c r="F472" s="3"/>
    </row>
    <row r="473" spans="1:6" s="37" customFormat="1">
      <c r="A473" s="36"/>
      <c r="B473" s="3"/>
      <c r="C473" s="36"/>
      <c r="D473" s="3"/>
      <c r="E473" s="3"/>
      <c r="F473" s="3"/>
    </row>
    <row r="474" spans="1:6" s="37" customFormat="1">
      <c r="A474" s="36"/>
      <c r="B474" s="3"/>
      <c r="C474" s="36"/>
      <c r="D474" s="3"/>
      <c r="E474" s="3"/>
      <c r="F474" s="3"/>
    </row>
    <row r="475" spans="1:6" s="37" customFormat="1">
      <c r="A475" s="36"/>
      <c r="B475" s="3"/>
      <c r="C475" s="36"/>
      <c r="D475" s="3"/>
      <c r="E475" s="3"/>
      <c r="F475" s="3"/>
    </row>
    <row r="476" spans="1:6" s="37" customFormat="1">
      <c r="A476" s="36"/>
      <c r="B476" s="3"/>
      <c r="C476" s="36"/>
      <c r="D476" s="3"/>
      <c r="E476" s="3"/>
      <c r="F476" s="3"/>
    </row>
    <row r="477" spans="1:6" s="37" customFormat="1">
      <c r="A477" s="36"/>
      <c r="B477" s="3"/>
      <c r="C477" s="36"/>
      <c r="D477" s="3"/>
      <c r="E477" s="3"/>
      <c r="F477" s="3"/>
    </row>
    <row r="478" spans="1:6" s="37" customFormat="1">
      <c r="A478" s="36"/>
      <c r="B478" s="3"/>
      <c r="C478" s="36"/>
      <c r="D478" s="3"/>
      <c r="E478" s="3"/>
      <c r="F478" s="3"/>
    </row>
    <row r="479" spans="1:6" s="37" customFormat="1">
      <c r="A479" s="36"/>
      <c r="B479" s="3"/>
      <c r="C479" s="36"/>
      <c r="D479" s="3"/>
      <c r="E479" s="3"/>
      <c r="F479" s="3"/>
    </row>
    <row r="480" spans="1:6" s="37" customFormat="1">
      <c r="A480" s="36"/>
      <c r="B480" s="3"/>
      <c r="C480" s="36"/>
      <c r="D480" s="3"/>
      <c r="E480" s="3"/>
      <c r="F480" s="3"/>
    </row>
    <row r="481" spans="1:6" s="37" customFormat="1">
      <c r="A481" s="36"/>
      <c r="B481" s="3"/>
      <c r="C481" s="36"/>
      <c r="D481" s="3"/>
      <c r="E481" s="3"/>
      <c r="F481" s="3"/>
    </row>
    <row r="482" spans="1:6" s="37" customFormat="1">
      <c r="A482" s="36"/>
      <c r="B482" s="3"/>
      <c r="C482" s="36"/>
      <c r="D482" s="3"/>
      <c r="E482" s="3"/>
      <c r="F482" s="3"/>
    </row>
    <row r="483" spans="1:6" s="37" customFormat="1">
      <c r="A483" s="36"/>
      <c r="B483" s="3"/>
      <c r="C483" s="36"/>
      <c r="D483" s="3"/>
      <c r="E483" s="3"/>
      <c r="F483" s="3"/>
    </row>
    <row r="484" spans="1:6" s="37" customFormat="1">
      <c r="A484" s="36"/>
      <c r="B484" s="3"/>
      <c r="C484" s="36"/>
      <c r="D484" s="3"/>
      <c r="E484" s="3"/>
      <c r="F484" s="3"/>
    </row>
    <row r="485" spans="1:6" s="37" customFormat="1">
      <c r="A485" s="36"/>
      <c r="B485" s="3"/>
      <c r="C485" s="36"/>
      <c r="D485" s="3"/>
      <c r="E485" s="3"/>
      <c r="F485" s="3"/>
    </row>
    <row r="486" spans="1:6" s="37" customFormat="1">
      <c r="A486" s="36"/>
      <c r="B486" s="3"/>
      <c r="C486" s="36"/>
      <c r="D486" s="3"/>
      <c r="E486" s="3"/>
      <c r="F486" s="3"/>
    </row>
    <row r="487" spans="1:6" s="37" customFormat="1">
      <c r="A487" s="36"/>
      <c r="B487" s="3"/>
      <c r="C487" s="36"/>
      <c r="D487" s="3"/>
      <c r="E487" s="3"/>
      <c r="F487" s="3"/>
    </row>
    <row r="488" spans="1:6" s="37" customFormat="1">
      <c r="A488" s="36"/>
      <c r="B488" s="3"/>
      <c r="C488" s="36"/>
      <c r="D488" s="3"/>
      <c r="E488" s="3"/>
      <c r="F488" s="3"/>
    </row>
    <row r="489" spans="1:6" s="37" customFormat="1">
      <c r="A489" s="36"/>
      <c r="B489" s="3"/>
      <c r="C489" s="36"/>
      <c r="D489" s="3"/>
      <c r="E489" s="3"/>
      <c r="F489" s="3"/>
    </row>
    <row r="490" spans="1:6" s="37" customFormat="1">
      <c r="A490" s="36"/>
      <c r="B490" s="3"/>
      <c r="C490" s="36"/>
      <c r="D490" s="3"/>
      <c r="E490" s="3"/>
      <c r="F490" s="3"/>
    </row>
    <row r="491" spans="1:6" s="37" customFormat="1">
      <c r="A491" s="36"/>
      <c r="B491" s="3"/>
      <c r="C491" s="36"/>
      <c r="D491" s="3"/>
      <c r="E491" s="3"/>
      <c r="F491" s="3"/>
    </row>
    <row r="492" spans="1:6" s="37" customFormat="1">
      <c r="A492" s="36"/>
      <c r="B492" s="3"/>
      <c r="C492" s="36"/>
      <c r="D492" s="3"/>
      <c r="E492" s="3"/>
      <c r="F492" s="3"/>
    </row>
    <row r="493" spans="1:6" s="37" customFormat="1">
      <c r="A493" s="36"/>
      <c r="B493" s="3"/>
      <c r="C493" s="36"/>
      <c r="D493" s="3"/>
      <c r="E493" s="3"/>
      <c r="F493" s="3"/>
    </row>
  </sheetData>
  <mergeCells count="6">
    <mergeCell ref="A4:A5"/>
    <mergeCell ref="D4:D5"/>
    <mergeCell ref="E4:F4"/>
    <mergeCell ref="A1:F1"/>
    <mergeCell ref="A2:F2"/>
    <mergeCell ref="E3:F3"/>
  </mergeCells>
  <pageMargins left="0" right="0" top="0" bottom="0" header="0" footer="0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3"/>
  <sheetViews>
    <sheetView topLeftCell="A67" workbookViewId="0">
      <selection activeCell="H74" sqref="H74"/>
    </sheetView>
  </sheetViews>
  <sheetFormatPr defaultRowHeight="12.75"/>
  <cols>
    <col min="1" max="1" width="5.140625" style="16" customWidth="1"/>
    <col min="2" max="2" width="53.85546875" style="16" customWidth="1"/>
    <col min="3" max="3" width="4.5703125" style="16" customWidth="1"/>
    <col min="4" max="4" width="12" style="16" customWidth="1"/>
    <col min="5" max="5" width="12.42578125" style="16" customWidth="1"/>
    <col min="6" max="6" width="11.7109375" style="16" customWidth="1"/>
    <col min="7" max="16384" width="9.140625" style="6"/>
  </cols>
  <sheetData>
    <row r="1" spans="1:8" s="16" customFormat="1" ht="4.5" customHeight="1"/>
    <row r="2" spans="1:8" s="16" customFormat="1" ht="18">
      <c r="A2" s="228" t="s">
        <v>171</v>
      </c>
      <c r="B2" s="228"/>
      <c r="C2" s="228"/>
      <c r="D2" s="228"/>
      <c r="E2" s="228"/>
      <c r="F2" s="228"/>
    </row>
    <row r="3" spans="1:8" s="16" customFormat="1"/>
    <row r="4" spans="1:8" s="16" customFormat="1" ht="33.75" customHeight="1">
      <c r="A4" s="229" t="s">
        <v>1158</v>
      </c>
      <c r="B4" s="229"/>
      <c r="C4" s="229"/>
      <c r="D4" s="229"/>
      <c r="E4" s="229"/>
      <c r="F4" s="229"/>
    </row>
    <row r="5" spans="1:8" s="2" customFormat="1" ht="15.75">
      <c r="A5" s="102"/>
      <c r="B5" s="103"/>
      <c r="C5" s="104"/>
      <c r="D5" s="104"/>
      <c r="E5" s="225" t="s">
        <v>521</v>
      </c>
      <c r="F5" s="225"/>
      <c r="H5" s="125"/>
    </row>
    <row r="6" spans="1:8" ht="12.75" customHeight="1">
      <c r="A6" s="230" t="s">
        <v>172</v>
      </c>
      <c r="B6" s="171"/>
      <c r="C6" s="172"/>
      <c r="D6" s="236" t="s">
        <v>173</v>
      </c>
      <c r="E6" s="234" t="s">
        <v>1</v>
      </c>
      <c r="F6" s="235"/>
    </row>
    <row r="7" spans="1:8" s="5" customFormat="1" ht="32.25" customHeight="1">
      <c r="A7" s="231"/>
      <c r="B7" s="173"/>
      <c r="C7" s="174"/>
      <c r="D7" s="237"/>
      <c r="E7" s="107" t="s">
        <v>174</v>
      </c>
      <c r="F7" s="107" t="s">
        <v>175</v>
      </c>
    </row>
    <row r="8" spans="1:8">
      <c r="A8" s="28">
        <v>1</v>
      </c>
      <c r="B8" s="28">
        <v>2</v>
      </c>
      <c r="C8" s="28"/>
      <c r="D8" s="15">
        <v>3</v>
      </c>
      <c r="E8" s="15">
        <v>4</v>
      </c>
      <c r="F8" s="15">
        <v>5</v>
      </c>
    </row>
    <row r="9" spans="1:8" ht="26.25" customHeight="1">
      <c r="A9" s="25">
        <v>8000</v>
      </c>
      <c r="B9" s="26" t="s">
        <v>176</v>
      </c>
      <c r="C9" s="26"/>
      <c r="D9" s="4" t="e">
        <f>E9+F9</f>
        <v>#REF!</v>
      </c>
      <c r="E9" s="4" t="e">
        <f>'hat1'!#REF!-'hat2'!G7</f>
        <v>#REF!</v>
      </c>
      <c r="F9" s="4" t="e">
        <f>'hat1'!#REF!-'hat2'!H7</f>
        <v>#REF!</v>
      </c>
    </row>
    <row r="10" spans="1:8" ht="9.75" customHeight="1"/>
    <row r="11" spans="1:8" s="16" customFormat="1" ht="21" customHeight="1">
      <c r="A11" s="228" t="s">
        <v>177</v>
      </c>
      <c r="B11" s="228"/>
      <c r="C11" s="228"/>
      <c r="D11" s="228"/>
      <c r="E11" s="228"/>
      <c r="F11" s="228"/>
    </row>
    <row r="12" spans="1:8" ht="6.75" customHeight="1">
      <c r="A12" s="175"/>
      <c r="B12" s="175"/>
      <c r="C12" s="175"/>
    </row>
    <row r="13" spans="1:8" ht="61.5" customHeight="1">
      <c r="A13" s="233" t="s">
        <v>1159</v>
      </c>
      <c r="B13" s="233"/>
      <c r="C13" s="233"/>
      <c r="D13" s="233"/>
      <c r="E13" s="233"/>
      <c r="F13" s="233"/>
    </row>
    <row r="14" spans="1:8" s="2" customFormat="1" ht="15.75">
      <c r="A14" s="102"/>
      <c r="B14" s="103"/>
      <c r="C14" s="104"/>
      <c r="D14" s="104"/>
      <c r="E14" s="225" t="s">
        <v>521</v>
      </c>
      <c r="F14" s="225"/>
      <c r="H14" s="125"/>
    </row>
    <row r="15" spans="1:8" ht="29.25" customHeight="1">
      <c r="A15" s="232" t="s">
        <v>487</v>
      </c>
      <c r="B15" s="232" t="s">
        <v>374</v>
      </c>
      <c r="C15" s="232"/>
      <c r="D15" s="226" t="s">
        <v>0</v>
      </c>
      <c r="E15" s="155" t="s">
        <v>178</v>
      </c>
      <c r="F15" s="155"/>
    </row>
    <row r="16" spans="1:8" ht="25.5">
      <c r="A16" s="232"/>
      <c r="B16" s="176" t="s">
        <v>375</v>
      </c>
      <c r="C16" s="177" t="s">
        <v>50</v>
      </c>
      <c r="D16" s="221"/>
      <c r="E16" s="105" t="s">
        <v>2</v>
      </c>
      <c r="F16" s="105" t="s">
        <v>3</v>
      </c>
    </row>
    <row r="17" spans="1:6" ht="13.5" customHeight="1">
      <c r="A17" s="178">
        <v>1</v>
      </c>
      <c r="B17" s="178">
        <v>2</v>
      </c>
      <c r="C17" s="178">
        <v>3</v>
      </c>
      <c r="D17" s="15">
        <v>4</v>
      </c>
      <c r="E17" s="15">
        <v>5</v>
      </c>
      <c r="F17" s="15">
        <v>6</v>
      </c>
    </row>
    <row r="18" spans="1:6" ht="27.75" customHeight="1">
      <c r="A18" s="179">
        <v>8010</v>
      </c>
      <c r="B18" s="180" t="s">
        <v>1160</v>
      </c>
      <c r="C18" s="181"/>
      <c r="D18" s="4">
        <f>E18+F18</f>
        <v>0</v>
      </c>
      <c r="E18" s="4">
        <f>E20+E75</f>
        <v>0</v>
      </c>
      <c r="F18" s="4">
        <f>F20+F75</f>
        <v>0</v>
      </c>
    </row>
    <row r="19" spans="1:6" ht="10.5" customHeight="1">
      <c r="A19" s="179"/>
      <c r="B19" s="182" t="s">
        <v>197</v>
      </c>
      <c r="C19" s="181"/>
      <c r="D19" s="4"/>
      <c r="E19" s="4"/>
      <c r="F19" s="4"/>
    </row>
    <row r="20" spans="1:6" ht="27" customHeight="1">
      <c r="A20" s="179">
        <v>8100</v>
      </c>
      <c r="B20" s="180" t="s">
        <v>1161</v>
      </c>
      <c r="C20" s="183"/>
      <c r="D20" s="4">
        <f>E20+F20</f>
        <v>0</v>
      </c>
      <c r="E20" s="4">
        <f>E22+E50</f>
        <v>0</v>
      </c>
      <c r="F20" s="4">
        <f>F22+F50</f>
        <v>0</v>
      </c>
    </row>
    <row r="21" spans="1:6" ht="12" customHeight="1">
      <c r="A21" s="179"/>
      <c r="B21" s="184" t="s">
        <v>197</v>
      </c>
      <c r="C21" s="183"/>
      <c r="D21" s="4"/>
      <c r="E21" s="4"/>
      <c r="F21" s="4"/>
    </row>
    <row r="22" spans="1:6" ht="24.75" customHeight="1">
      <c r="A22" s="185">
        <v>8110</v>
      </c>
      <c r="B22" s="186" t="s">
        <v>1162</v>
      </c>
      <c r="C22" s="183"/>
      <c r="D22" s="4">
        <f>E22+F22</f>
        <v>0</v>
      </c>
      <c r="E22" s="4">
        <f>E28</f>
        <v>0</v>
      </c>
      <c r="F22" s="4">
        <f>F24+F28</f>
        <v>0</v>
      </c>
    </row>
    <row r="23" spans="1:6" ht="11.25" customHeight="1">
      <c r="A23" s="185"/>
      <c r="B23" s="187" t="s">
        <v>197</v>
      </c>
      <c r="C23" s="183"/>
      <c r="D23" s="4"/>
      <c r="E23" s="4"/>
      <c r="F23" s="17"/>
    </row>
    <row r="24" spans="1:6" ht="37.5" customHeight="1">
      <c r="A24" s="185">
        <v>8111</v>
      </c>
      <c r="B24" s="188" t="s">
        <v>1163</v>
      </c>
      <c r="C24" s="183"/>
      <c r="D24" s="4">
        <f>F24</f>
        <v>0</v>
      </c>
      <c r="E24" s="17" t="s">
        <v>179</v>
      </c>
      <c r="F24" s="4">
        <f>F26+F27</f>
        <v>0</v>
      </c>
    </row>
    <row r="25" spans="1:6" ht="11.25" hidden="1" customHeight="1">
      <c r="A25" s="185"/>
      <c r="B25" s="189" t="s">
        <v>427</v>
      </c>
      <c r="C25" s="183"/>
      <c r="D25" s="4"/>
      <c r="E25" s="17"/>
      <c r="F25" s="4"/>
    </row>
    <row r="26" spans="1:6" ht="12.75" hidden="1" customHeight="1">
      <c r="A26" s="185">
        <v>8112</v>
      </c>
      <c r="B26" s="190" t="s">
        <v>488</v>
      </c>
      <c r="C26" s="191" t="s">
        <v>180</v>
      </c>
      <c r="D26" s="4">
        <f>F26</f>
        <v>0</v>
      </c>
      <c r="E26" s="17" t="s">
        <v>179</v>
      </c>
      <c r="F26" s="4"/>
    </row>
    <row r="27" spans="1:6" ht="13.5" hidden="1" customHeight="1">
      <c r="A27" s="185">
        <v>8113</v>
      </c>
      <c r="B27" s="190" t="s">
        <v>489</v>
      </c>
      <c r="C27" s="191" t="s">
        <v>181</v>
      </c>
      <c r="D27" s="4">
        <f>F27</f>
        <v>0</v>
      </c>
      <c r="E27" s="17" t="s">
        <v>179</v>
      </c>
      <c r="F27" s="4"/>
    </row>
    <row r="28" spans="1:6" ht="26.25" customHeight="1">
      <c r="A28" s="185">
        <v>8120</v>
      </c>
      <c r="B28" s="188" t="s">
        <v>1164</v>
      </c>
      <c r="C28" s="191"/>
      <c r="D28" s="4">
        <f>E28+F28</f>
        <v>0</v>
      </c>
      <c r="E28" s="17">
        <f>E40</f>
        <v>0</v>
      </c>
      <c r="F28" s="4">
        <f>F30+F40</f>
        <v>0</v>
      </c>
    </row>
    <row r="29" spans="1:6" ht="12" hidden="1" customHeight="1">
      <c r="A29" s="185"/>
      <c r="B29" s="189" t="s">
        <v>197</v>
      </c>
      <c r="C29" s="191"/>
      <c r="D29" s="4"/>
      <c r="E29" s="17"/>
      <c r="F29" s="4"/>
    </row>
    <row r="30" spans="1:6" ht="15.75" customHeight="1">
      <c r="A30" s="185">
        <v>8121</v>
      </c>
      <c r="B30" s="188" t="s">
        <v>1165</v>
      </c>
      <c r="C30" s="191"/>
      <c r="D30" s="4">
        <f>F30</f>
        <v>0</v>
      </c>
      <c r="E30" s="17" t="s">
        <v>179</v>
      </c>
      <c r="F30" s="4">
        <f>F32+F36</f>
        <v>0</v>
      </c>
    </row>
    <row r="31" spans="1:6" ht="9.75" hidden="1" customHeight="1">
      <c r="A31" s="185"/>
      <c r="B31" s="189" t="s">
        <v>427</v>
      </c>
      <c r="C31" s="191"/>
      <c r="D31" s="4"/>
      <c r="E31" s="17"/>
      <c r="F31" s="4"/>
    </row>
    <row r="32" spans="1:6" ht="14.25" customHeight="1">
      <c r="A32" s="179">
        <v>8122</v>
      </c>
      <c r="B32" s="186" t="s">
        <v>1166</v>
      </c>
      <c r="C32" s="191" t="s">
        <v>182</v>
      </c>
      <c r="D32" s="4">
        <f>F32</f>
        <v>0</v>
      </c>
      <c r="E32" s="17" t="s">
        <v>179</v>
      </c>
      <c r="F32" s="4">
        <f>F34+F35</f>
        <v>0</v>
      </c>
    </row>
    <row r="33" spans="1:6" ht="10.5" hidden="1" customHeight="1">
      <c r="A33" s="179"/>
      <c r="B33" s="192" t="s">
        <v>427</v>
      </c>
      <c r="C33" s="191"/>
      <c r="D33" s="4"/>
      <c r="E33" s="17"/>
      <c r="F33" s="4"/>
    </row>
    <row r="34" spans="1:6" ht="14.25" customHeight="1">
      <c r="A34" s="179">
        <v>8123</v>
      </c>
      <c r="B34" s="192" t="s">
        <v>490</v>
      </c>
      <c r="C34" s="191"/>
      <c r="D34" s="4">
        <f>F34</f>
        <v>0</v>
      </c>
      <c r="E34" s="17" t="s">
        <v>179</v>
      </c>
      <c r="F34" s="4"/>
    </row>
    <row r="35" spans="1:6" ht="14.25" customHeight="1">
      <c r="A35" s="179">
        <v>8124</v>
      </c>
      <c r="B35" s="192" t="s">
        <v>491</v>
      </c>
      <c r="C35" s="191"/>
      <c r="D35" s="4">
        <f>F35</f>
        <v>0</v>
      </c>
      <c r="E35" s="17" t="s">
        <v>179</v>
      </c>
      <c r="F35" s="4"/>
    </row>
    <row r="36" spans="1:6" ht="24.75" customHeight="1">
      <c r="A36" s="179">
        <v>8130</v>
      </c>
      <c r="B36" s="186" t="s">
        <v>1167</v>
      </c>
      <c r="C36" s="191" t="s">
        <v>183</v>
      </c>
      <c r="D36" s="4">
        <f>F36</f>
        <v>0</v>
      </c>
      <c r="E36" s="17" t="s">
        <v>179</v>
      </c>
      <c r="F36" s="4">
        <f>F38+F39</f>
        <v>0</v>
      </c>
    </row>
    <row r="37" spans="1:6" ht="15" customHeight="1">
      <c r="A37" s="179"/>
      <c r="B37" s="192" t="s">
        <v>427</v>
      </c>
      <c r="C37" s="191"/>
      <c r="D37" s="4"/>
      <c r="E37" s="17"/>
      <c r="F37" s="4"/>
    </row>
    <row r="38" spans="1:6" ht="14.25" customHeight="1">
      <c r="A38" s="179">
        <v>8131</v>
      </c>
      <c r="B38" s="192" t="s">
        <v>492</v>
      </c>
      <c r="C38" s="191"/>
      <c r="D38" s="4">
        <f>F38</f>
        <v>0</v>
      </c>
      <c r="E38" s="17" t="s">
        <v>179</v>
      </c>
      <c r="F38" s="4"/>
    </row>
    <row r="39" spans="1:6" ht="15" customHeight="1">
      <c r="A39" s="179">
        <v>8132</v>
      </c>
      <c r="B39" s="192" t="s">
        <v>493</v>
      </c>
      <c r="C39" s="191"/>
      <c r="D39" s="4">
        <f>F39</f>
        <v>0</v>
      </c>
      <c r="E39" s="17" t="s">
        <v>179</v>
      </c>
      <c r="F39" s="4"/>
    </row>
    <row r="40" spans="1:6" ht="17.25" customHeight="1">
      <c r="A40" s="179">
        <v>8140</v>
      </c>
      <c r="B40" s="186" t="s">
        <v>1168</v>
      </c>
      <c r="C40" s="191"/>
      <c r="D40" s="4">
        <f>E40+F40</f>
        <v>0</v>
      </c>
      <c r="E40" s="17">
        <f>E42+E46</f>
        <v>0</v>
      </c>
      <c r="F40" s="4">
        <f>F42+F46</f>
        <v>0</v>
      </c>
    </row>
    <row r="41" spans="1:6" ht="12" customHeight="1">
      <c r="A41" s="185"/>
      <c r="B41" s="189" t="s">
        <v>427</v>
      </c>
      <c r="C41" s="191"/>
      <c r="D41" s="4"/>
      <c r="E41" s="17"/>
      <c r="F41" s="4"/>
    </row>
    <row r="42" spans="1:6" ht="24.75" customHeight="1">
      <c r="A42" s="179">
        <v>8141</v>
      </c>
      <c r="B42" s="186" t="s">
        <v>1169</v>
      </c>
      <c r="C42" s="191" t="s">
        <v>182</v>
      </c>
      <c r="D42" s="4">
        <f>E42+F42</f>
        <v>0</v>
      </c>
      <c r="E42" s="17">
        <f>E44+E45</f>
        <v>0</v>
      </c>
      <c r="F42" s="4">
        <f>F45</f>
        <v>0</v>
      </c>
    </row>
    <row r="43" spans="1:6" ht="14.25" customHeight="1">
      <c r="A43" s="179"/>
      <c r="B43" s="192" t="s">
        <v>427</v>
      </c>
      <c r="C43" s="193"/>
      <c r="D43" s="4"/>
      <c r="E43" s="17"/>
      <c r="F43" s="4"/>
    </row>
    <row r="44" spans="1:6" ht="17.25" customHeight="1">
      <c r="A44" s="179">
        <v>8142</v>
      </c>
      <c r="B44" s="192" t="s">
        <v>494</v>
      </c>
      <c r="C44" s="193"/>
      <c r="D44" s="4">
        <f>E44</f>
        <v>0</v>
      </c>
      <c r="E44" s="17"/>
      <c r="F44" s="17" t="s">
        <v>179</v>
      </c>
    </row>
    <row r="45" spans="1:6" ht="17.25" customHeight="1">
      <c r="A45" s="179">
        <v>8143</v>
      </c>
      <c r="B45" s="192" t="s">
        <v>495</v>
      </c>
      <c r="C45" s="193"/>
      <c r="D45" s="4">
        <f>E45+F45</f>
        <v>0</v>
      </c>
      <c r="E45" s="17"/>
      <c r="F45" s="4"/>
    </row>
    <row r="46" spans="1:6" ht="24.75" customHeight="1">
      <c r="A46" s="179">
        <v>8150</v>
      </c>
      <c r="B46" s="186" t="s">
        <v>1170</v>
      </c>
      <c r="C46" s="194" t="s">
        <v>183</v>
      </c>
      <c r="D46" s="4">
        <f>E46+F46</f>
        <v>0</v>
      </c>
      <c r="E46" s="17">
        <f>E48+E49</f>
        <v>0</v>
      </c>
      <c r="F46" s="4">
        <f>F49</f>
        <v>0</v>
      </c>
    </row>
    <row r="47" spans="1:6" ht="12" customHeight="1">
      <c r="A47" s="179"/>
      <c r="B47" s="192" t="s">
        <v>427</v>
      </c>
      <c r="C47" s="194"/>
      <c r="D47" s="4"/>
      <c r="E47" s="17"/>
      <c r="F47" s="4"/>
    </row>
    <row r="48" spans="1:6" ht="17.25" customHeight="1">
      <c r="A48" s="179">
        <v>8151</v>
      </c>
      <c r="B48" s="192" t="s">
        <v>492</v>
      </c>
      <c r="C48" s="194"/>
      <c r="D48" s="4">
        <f>E48</f>
        <v>0</v>
      </c>
      <c r="E48" s="17"/>
      <c r="F48" s="4" t="s">
        <v>4</v>
      </c>
    </row>
    <row r="49" spans="1:6" ht="17.25" customHeight="1">
      <c r="A49" s="179">
        <v>8152</v>
      </c>
      <c r="B49" s="192" t="s">
        <v>496</v>
      </c>
      <c r="C49" s="194"/>
      <c r="D49" s="4">
        <f>E49+F49</f>
        <v>0</v>
      </c>
      <c r="E49" s="17"/>
      <c r="F49" s="4"/>
    </row>
    <row r="50" spans="1:6" ht="33" customHeight="1">
      <c r="A50" s="179">
        <v>8160</v>
      </c>
      <c r="B50" s="186" t="s">
        <v>1171</v>
      </c>
      <c r="C50" s="194"/>
      <c r="D50" s="4">
        <f>E50+F50</f>
        <v>0</v>
      </c>
      <c r="E50" s="4">
        <f>E57+E61+E71+E72+E73</f>
        <v>0</v>
      </c>
      <c r="F50" s="4">
        <f>F52+F57+F61+F71+F72+F73</f>
        <v>0</v>
      </c>
    </row>
    <row r="51" spans="1:6" ht="13.5" customHeight="1">
      <c r="A51" s="179"/>
      <c r="B51" s="195" t="s">
        <v>197</v>
      </c>
      <c r="C51" s="194"/>
      <c r="D51" s="4"/>
      <c r="E51" s="17"/>
      <c r="F51" s="4"/>
    </row>
    <row r="52" spans="1:6" ht="24.75" customHeight="1">
      <c r="A52" s="179">
        <v>8161</v>
      </c>
      <c r="B52" s="188" t="s">
        <v>1172</v>
      </c>
      <c r="C52" s="194"/>
      <c r="D52" s="4">
        <f>F52</f>
        <v>0</v>
      </c>
      <c r="E52" s="17" t="s">
        <v>179</v>
      </c>
      <c r="F52" s="4">
        <f>F54+F55+F56</f>
        <v>0</v>
      </c>
    </row>
    <row r="53" spans="1:6" ht="10.5" hidden="1" customHeight="1" thickBot="1">
      <c r="A53" s="179"/>
      <c r="B53" s="189" t="s">
        <v>427</v>
      </c>
      <c r="C53" s="194"/>
      <c r="D53" s="4"/>
      <c r="E53" s="17"/>
      <c r="F53" s="4"/>
    </row>
    <row r="54" spans="1:6" ht="25.5" hidden="1" customHeight="1" thickBot="1">
      <c r="A54" s="179">
        <v>8162</v>
      </c>
      <c r="B54" s="192" t="s">
        <v>497</v>
      </c>
      <c r="C54" s="194" t="s">
        <v>184</v>
      </c>
      <c r="D54" s="4">
        <f>F54</f>
        <v>0</v>
      </c>
      <c r="E54" s="17" t="s">
        <v>179</v>
      </c>
      <c r="F54" s="4"/>
    </row>
    <row r="55" spans="1:6" ht="25.5" hidden="1" customHeight="1" thickBot="1">
      <c r="A55" s="185">
        <v>8163</v>
      </c>
      <c r="B55" s="196" t="s">
        <v>498</v>
      </c>
      <c r="C55" s="194" t="s">
        <v>184</v>
      </c>
      <c r="D55" s="4">
        <f>F55</f>
        <v>0</v>
      </c>
      <c r="E55" s="17" t="s">
        <v>179</v>
      </c>
      <c r="F55" s="4"/>
    </row>
    <row r="56" spans="1:6" ht="24" hidden="1" customHeight="1" thickBot="1">
      <c r="A56" s="179">
        <v>8164</v>
      </c>
      <c r="B56" s="192" t="s">
        <v>499</v>
      </c>
      <c r="C56" s="194" t="s">
        <v>185</v>
      </c>
      <c r="D56" s="4">
        <f>F56</f>
        <v>0</v>
      </c>
      <c r="E56" s="17" t="s">
        <v>179</v>
      </c>
      <c r="F56" s="4"/>
    </row>
    <row r="57" spans="1:6" ht="16.5" customHeight="1">
      <c r="A57" s="179">
        <v>8170</v>
      </c>
      <c r="B57" s="188" t="s">
        <v>1173</v>
      </c>
      <c r="C57" s="194"/>
      <c r="D57" s="4">
        <f>E57+F57</f>
        <v>0</v>
      </c>
      <c r="E57" s="17"/>
      <c r="F57" s="17"/>
    </row>
    <row r="58" spans="1:6" ht="12.75" hidden="1" customHeight="1" thickBot="1">
      <c r="A58" s="179"/>
      <c r="B58" s="189" t="s">
        <v>427</v>
      </c>
      <c r="C58" s="194"/>
      <c r="D58" s="4"/>
      <c r="E58" s="17"/>
      <c r="F58" s="17"/>
    </row>
    <row r="59" spans="1:6" ht="35.25" hidden="1" customHeight="1" thickBot="1">
      <c r="A59" s="179">
        <v>8171</v>
      </c>
      <c r="B59" s="192" t="s">
        <v>500</v>
      </c>
      <c r="C59" s="194" t="s">
        <v>186</v>
      </c>
      <c r="D59" s="4">
        <f>E59+F59</f>
        <v>0</v>
      </c>
      <c r="E59" s="17"/>
      <c r="F59" s="4"/>
    </row>
    <row r="60" spans="1:6" ht="13.5" hidden="1" customHeight="1" thickBot="1">
      <c r="A60" s="179">
        <v>8172</v>
      </c>
      <c r="B60" s="190" t="s">
        <v>501</v>
      </c>
      <c r="C60" s="194" t="s">
        <v>187</v>
      </c>
      <c r="D60" s="4">
        <f>E60+F60</f>
        <v>0</v>
      </c>
      <c r="E60" s="17"/>
      <c r="F60" s="4"/>
    </row>
    <row r="61" spans="1:6" ht="41.25" customHeight="1">
      <c r="A61" s="179">
        <v>8190</v>
      </c>
      <c r="B61" s="197" t="s">
        <v>1174</v>
      </c>
      <c r="C61" s="198"/>
      <c r="D61" s="4">
        <f>E61+F61</f>
        <v>0</v>
      </c>
      <c r="E61" s="4">
        <f>E63+E66</f>
        <v>0</v>
      </c>
      <c r="F61" s="4">
        <f>F67</f>
        <v>0</v>
      </c>
    </row>
    <row r="62" spans="1:6" ht="11.25" customHeight="1">
      <c r="A62" s="179"/>
      <c r="B62" s="189" t="s">
        <v>376</v>
      </c>
      <c r="C62" s="198"/>
      <c r="D62" s="4"/>
      <c r="E62" s="4"/>
      <c r="F62" s="4"/>
    </row>
    <row r="63" spans="1:6" ht="26.25" customHeight="1">
      <c r="A63" s="185">
        <v>8191</v>
      </c>
      <c r="B63" s="189" t="s">
        <v>502</v>
      </c>
      <c r="C63" s="199">
        <v>9320</v>
      </c>
      <c r="D63" s="4">
        <f>E63</f>
        <v>0</v>
      </c>
      <c r="E63" s="61">
        <v>0</v>
      </c>
      <c r="F63" s="4" t="s">
        <v>4</v>
      </c>
    </row>
    <row r="64" spans="1:6" ht="12.75" customHeight="1">
      <c r="A64" s="185"/>
      <c r="B64" s="189" t="s">
        <v>189</v>
      </c>
      <c r="C64" s="198"/>
      <c r="D64" s="4"/>
      <c r="E64" s="4"/>
      <c r="F64" s="4"/>
    </row>
    <row r="65" spans="1:6" ht="43.5" customHeight="1">
      <c r="A65" s="185">
        <v>8192</v>
      </c>
      <c r="B65" s="192" t="s">
        <v>503</v>
      </c>
      <c r="C65" s="198"/>
      <c r="D65" s="4">
        <f>E65</f>
        <v>0</v>
      </c>
      <c r="E65" s="61">
        <v>0</v>
      </c>
      <c r="F65" s="17" t="s">
        <v>179</v>
      </c>
    </row>
    <row r="66" spans="1:6" ht="25.5" customHeight="1">
      <c r="A66" s="185">
        <v>8193</v>
      </c>
      <c r="B66" s="192" t="s">
        <v>504</v>
      </c>
      <c r="C66" s="198"/>
      <c r="D66" s="4">
        <f>E66</f>
        <v>0</v>
      </c>
      <c r="E66" s="62">
        <v>0</v>
      </c>
      <c r="F66" s="17" t="s">
        <v>4</v>
      </c>
    </row>
    <row r="67" spans="1:6" ht="26.25" customHeight="1">
      <c r="A67" s="185">
        <v>8194</v>
      </c>
      <c r="B67" s="189" t="s">
        <v>505</v>
      </c>
      <c r="C67" s="200">
        <v>9330</v>
      </c>
      <c r="D67" s="4">
        <f>F67</f>
        <v>0</v>
      </c>
      <c r="E67" s="17" t="s">
        <v>179</v>
      </c>
      <c r="F67" s="4">
        <f>F69+F70</f>
        <v>0</v>
      </c>
    </row>
    <row r="68" spans="1:6" ht="9.75" customHeight="1">
      <c r="A68" s="185"/>
      <c r="B68" s="189" t="s">
        <v>189</v>
      </c>
      <c r="C68" s="200"/>
      <c r="D68" s="4"/>
      <c r="E68" s="17"/>
      <c r="F68" s="4"/>
    </row>
    <row r="69" spans="1:6" ht="32.25" customHeight="1">
      <c r="A69" s="185">
        <v>8195</v>
      </c>
      <c r="B69" s="192" t="s">
        <v>506</v>
      </c>
      <c r="C69" s="200"/>
      <c r="D69" s="4">
        <f>F69</f>
        <v>0</v>
      </c>
      <c r="E69" s="17" t="s">
        <v>179</v>
      </c>
      <c r="F69" s="4">
        <v>0</v>
      </c>
    </row>
    <row r="70" spans="1:6" ht="32.25" customHeight="1">
      <c r="A70" s="185">
        <v>8196</v>
      </c>
      <c r="B70" s="192" t="s">
        <v>507</v>
      </c>
      <c r="C70" s="200"/>
      <c r="D70" s="4">
        <f>F70</f>
        <v>0</v>
      </c>
      <c r="E70" s="17" t="s">
        <v>179</v>
      </c>
      <c r="F70" s="4">
        <f>-E66</f>
        <v>0</v>
      </c>
    </row>
    <row r="71" spans="1:6" ht="33" customHeight="1">
      <c r="A71" s="185">
        <v>8197</v>
      </c>
      <c r="B71" s="197" t="s">
        <v>508</v>
      </c>
      <c r="C71" s="201"/>
      <c r="D71" s="30"/>
      <c r="E71" s="30"/>
      <c r="F71" s="30"/>
    </row>
    <row r="72" spans="1:6" ht="48.75" customHeight="1">
      <c r="A72" s="185">
        <v>8198</v>
      </c>
      <c r="B72" s="197" t="s">
        <v>509</v>
      </c>
      <c r="C72" s="201"/>
      <c r="D72" s="30"/>
      <c r="E72" s="30"/>
      <c r="F72" s="30"/>
    </row>
    <row r="73" spans="1:6" ht="45.75" customHeight="1">
      <c r="A73" s="185">
        <v>8199</v>
      </c>
      <c r="B73" s="197" t="s">
        <v>1175</v>
      </c>
      <c r="C73" s="201"/>
      <c r="D73" s="30"/>
      <c r="E73" s="30"/>
      <c r="F73" s="30"/>
    </row>
    <row r="74" spans="1:6" ht="29.25" customHeight="1">
      <c r="A74" s="185" t="s">
        <v>510</v>
      </c>
      <c r="B74" s="202" t="s">
        <v>511</v>
      </c>
      <c r="C74" s="201"/>
      <c r="D74" s="30"/>
      <c r="E74" s="30"/>
      <c r="F74" s="30"/>
    </row>
    <row r="75" spans="1:6" ht="18" customHeight="1">
      <c r="A75" s="185">
        <v>8200</v>
      </c>
      <c r="B75" s="180" t="s">
        <v>1176</v>
      </c>
      <c r="C75" s="198"/>
      <c r="D75" s="30"/>
      <c r="E75" s="30"/>
      <c r="F75" s="30"/>
    </row>
    <row r="76" spans="1:6" ht="13.5" customHeight="1">
      <c r="A76" s="185"/>
      <c r="B76" s="184" t="s">
        <v>197</v>
      </c>
      <c r="C76" s="198"/>
      <c r="D76" s="30"/>
      <c r="E76" s="30"/>
      <c r="F76" s="30"/>
    </row>
    <row r="77" spans="1:6" ht="27.75" customHeight="1">
      <c r="A77" s="185">
        <v>8210</v>
      </c>
      <c r="B77" s="203" t="s">
        <v>1177</v>
      </c>
      <c r="C77" s="198"/>
      <c r="D77" s="30"/>
      <c r="E77" s="30"/>
      <c r="F77" s="30"/>
    </row>
    <row r="78" spans="1:6" ht="13.5" customHeight="1">
      <c r="A78" s="179"/>
      <c r="B78" s="192" t="s">
        <v>197</v>
      </c>
      <c r="C78" s="198"/>
      <c r="D78" s="30"/>
      <c r="E78" s="30"/>
      <c r="F78" s="30"/>
    </row>
    <row r="79" spans="1:6" ht="32.25" customHeight="1">
      <c r="A79" s="185">
        <v>8211</v>
      </c>
      <c r="B79" s="188" t="s">
        <v>1178</v>
      </c>
      <c r="C79" s="198"/>
      <c r="D79" s="30"/>
      <c r="E79" s="30"/>
      <c r="F79" s="30"/>
    </row>
    <row r="80" spans="1:6" ht="15.75" customHeight="1">
      <c r="A80" s="185"/>
      <c r="B80" s="189" t="s">
        <v>189</v>
      </c>
      <c r="C80" s="198"/>
      <c r="D80" s="30"/>
      <c r="E80" s="30"/>
      <c r="F80" s="30"/>
    </row>
    <row r="81" spans="1:6" ht="15.75" customHeight="1">
      <c r="A81" s="185">
        <v>8212</v>
      </c>
      <c r="B81" s="190" t="s">
        <v>488</v>
      </c>
      <c r="C81" s="194" t="s">
        <v>512</v>
      </c>
      <c r="D81" s="30"/>
      <c r="E81" s="30"/>
      <c r="F81" s="30"/>
    </row>
    <row r="82" spans="1:6" ht="15.75" customHeight="1">
      <c r="A82" s="185">
        <v>8213</v>
      </c>
      <c r="B82" s="190" t="s">
        <v>489</v>
      </c>
      <c r="C82" s="194" t="s">
        <v>513</v>
      </c>
      <c r="D82" s="30"/>
      <c r="E82" s="30"/>
      <c r="F82" s="30"/>
    </row>
    <row r="83" spans="1:6" ht="29.25" customHeight="1">
      <c r="A83" s="185">
        <v>8220</v>
      </c>
      <c r="B83" s="188" t="s">
        <v>1179</v>
      </c>
      <c r="C83" s="198"/>
      <c r="D83" s="30"/>
      <c r="E83" s="30"/>
      <c r="F83" s="30"/>
    </row>
    <row r="84" spans="1:6" ht="13.5" customHeight="1">
      <c r="A84" s="185"/>
      <c r="B84" s="189" t="s">
        <v>197</v>
      </c>
      <c r="C84" s="198"/>
      <c r="D84" s="30"/>
      <c r="E84" s="30"/>
      <c r="F84" s="30"/>
    </row>
    <row r="85" spans="1:6" ht="18" customHeight="1">
      <c r="A85" s="185">
        <v>8221</v>
      </c>
      <c r="B85" s="188" t="s">
        <v>1180</v>
      </c>
      <c r="C85" s="198"/>
      <c r="D85" s="30"/>
      <c r="E85" s="30"/>
      <c r="F85" s="30"/>
    </row>
    <row r="86" spans="1:6" ht="14.25" customHeight="1">
      <c r="A86" s="185"/>
      <c r="B86" s="189" t="s">
        <v>427</v>
      </c>
      <c r="C86" s="198"/>
      <c r="D86" s="30"/>
      <c r="E86" s="30"/>
      <c r="F86" s="30"/>
    </row>
    <row r="87" spans="1:6" ht="15" customHeight="1">
      <c r="A87" s="179">
        <v>8222</v>
      </c>
      <c r="B87" s="192" t="s">
        <v>514</v>
      </c>
      <c r="C87" s="194" t="s">
        <v>515</v>
      </c>
      <c r="D87" s="30"/>
      <c r="E87" s="30"/>
      <c r="F87" s="30"/>
    </row>
    <row r="88" spans="1:6" ht="15" customHeight="1">
      <c r="A88" s="179">
        <v>8230</v>
      </c>
      <c r="B88" s="192" t="s">
        <v>516</v>
      </c>
      <c r="C88" s="194" t="s">
        <v>517</v>
      </c>
      <c r="D88" s="30"/>
      <c r="E88" s="30"/>
      <c r="F88" s="30"/>
    </row>
    <row r="89" spans="1:6" ht="18" customHeight="1">
      <c r="A89" s="179">
        <v>8240</v>
      </c>
      <c r="B89" s="188" t="s">
        <v>1181</v>
      </c>
      <c r="C89" s="198"/>
      <c r="D89" s="30"/>
      <c r="E89" s="30"/>
      <c r="F89" s="30"/>
    </row>
    <row r="90" spans="1:6" ht="14.25" customHeight="1">
      <c r="A90" s="185"/>
      <c r="B90" s="189" t="s">
        <v>427</v>
      </c>
      <c r="C90" s="198"/>
      <c r="D90" s="30"/>
      <c r="E90" s="30"/>
      <c r="F90" s="30"/>
    </row>
    <row r="91" spans="1:6" ht="16.5" customHeight="1">
      <c r="A91" s="179">
        <v>8241</v>
      </c>
      <c r="B91" s="192" t="s">
        <v>518</v>
      </c>
      <c r="C91" s="194" t="s">
        <v>515</v>
      </c>
      <c r="D91" s="30"/>
      <c r="E91" s="30"/>
      <c r="F91" s="30"/>
    </row>
    <row r="92" spans="1:6" ht="16.5" customHeight="1">
      <c r="A92" s="179">
        <v>8250</v>
      </c>
      <c r="B92" s="192" t="s">
        <v>519</v>
      </c>
      <c r="C92" s="194" t="s">
        <v>517</v>
      </c>
      <c r="D92" s="30"/>
      <c r="E92" s="30"/>
      <c r="F92" s="30"/>
    </row>
    <row r="93" spans="1:6" ht="6" customHeight="1">
      <c r="B93" s="27"/>
      <c r="C93" s="27"/>
    </row>
    <row r="94" spans="1:6" ht="18" customHeight="1">
      <c r="B94" s="27"/>
      <c r="C94" s="27"/>
    </row>
    <row r="95" spans="1:6" ht="18" customHeight="1">
      <c r="B95" s="27"/>
      <c r="C95" s="27"/>
    </row>
    <row r="96" spans="1:6" ht="18" customHeight="1">
      <c r="B96" s="27"/>
      <c r="C96" s="27"/>
    </row>
    <row r="97" spans="2:3" ht="18" customHeight="1">
      <c r="B97" s="27"/>
      <c r="C97" s="27"/>
    </row>
    <row r="98" spans="2:3" ht="18" customHeight="1">
      <c r="B98" s="27"/>
      <c r="C98" s="27"/>
    </row>
    <row r="99" spans="2:3" ht="18" customHeight="1">
      <c r="B99" s="27"/>
      <c r="C99" s="27"/>
    </row>
    <row r="100" spans="2:3" ht="18" customHeight="1">
      <c r="B100" s="27"/>
      <c r="C100" s="27"/>
    </row>
    <row r="101" spans="2:3" ht="18" customHeight="1">
      <c r="B101" s="27"/>
      <c r="C101" s="27"/>
    </row>
    <row r="102" spans="2:3" ht="18" customHeight="1">
      <c r="B102" s="27"/>
      <c r="C102" s="27"/>
    </row>
    <row r="103" spans="2:3" ht="18" customHeight="1">
      <c r="B103" s="27"/>
      <c r="C103" s="27"/>
    </row>
    <row r="104" spans="2:3" ht="18" customHeight="1">
      <c r="B104" s="27"/>
      <c r="C104" s="27"/>
    </row>
    <row r="105" spans="2:3" ht="18" customHeight="1">
      <c r="B105" s="27"/>
      <c r="C105" s="27"/>
    </row>
    <row r="106" spans="2:3" ht="18" customHeight="1">
      <c r="B106" s="27"/>
      <c r="C106" s="27"/>
    </row>
    <row r="107" spans="2:3" ht="18" customHeight="1">
      <c r="B107" s="27"/>
      <c r="C107" s="27"/>
    </row>
    <row r="108" spans="2:3" ht="18" customHeight="1">
      <c r="B108" s="27"/>
      <c r="C108" s="27"/>
    </row>
    <row r="109" spans="2:3" ht="18" customHeight="1">
      <c r="B109" s="27"/>
      <c r="C109" s="27"/>
    </row>
    <row r="110" spans="2:3" ht="18" customHeight="1">
      <c r="B110" s="27"/>
      <c r="C110" s="27"/>
    </row>
    <row r="111" spans="2:3" ht="18" customHeight="1">
      <c r="B111" s="27"/>
      <c r="C111" s="27"/>
    </row>
    <row r="112" spans="2:3" ht="18" customHeight="1">
      <c r="B112" s="27"/>
      <c r="C112" s="27"/>
    </row>
    <row r="113" spans="2:3" ht="18" customHeight="1">
      <c r="B113" s="27"/>
      <c r="C113" s="27"/>
    </row>
    <row r="114" spans="2:3" ht="18" customHeight="1">
      <c r="B114" s="27"/>
      <c r="C114" s="27"/>
    </row>
    <row r="115" spans="2:3" ht="18" customHeight="1">
      <c r="B115" s="27"/>
      <c r="C115" s="27"/>
    </row>
    <row r="116" spans="2:3" ht="18" customHeight="1">
      <c r="B116" s="27"/>
      <c r="C116" s="27"/>
    </row>
    <row r="117" spans="2:3" ht="18" customHeight="1">
      <c r="B117" s="27"/>
      <c r="C117" s="27"/>
    </row>
    <row r="118" spans="2:3" ht="18" customHeight="1">
      <c r="B118" s="27"/>
      <c r="C118" s="27"/>
    </row>
    <row r="119" spans="2:3" ht="18" customHeight="1">
      <c r="B119" s="27"/>
      <c r="C119" s="27"/>
    </row>
    <row r="120" spans="2:3" ht="18" customHeight="1">
      <c r="B120" s="27"/>
      <c r="C120" s="27"/>
    </row>
    <row r="121" spans="2:3" ht="18" customHeight="1">
      <c r="B121" s="27"/>
      <c r="C121" s="27"/>
    </row>
    <row r="122" spans="2:3" ht="18" customHeight="1">
      <c r="B122" s="27"/>
      <c r="C122" s="27"/>
    </row>
    <row r="123" spans="2:3" ht="18" customHeight="1">
      <c r="B123" s="27"/>
      <c r="C123" s="27"/>
    </row>
    <row r="124" spans="2:3" ht="18" customHeight="1">
      <c r="B124" s="27"/>
      <c r="C124" s="27"/>
    </row>
    <row r="125" spans="2:3" ht="18" customHeight="1">
      <c r="B125" s="27"/>
      <c r="C125" s="27"/>
    </row>
    <row r="126" spans="2:3" ht="18" customHeight="1">
      <c r="B126" s="27"/>
      <c r="C126" s="27"/>
    </row>
    <row r="127" spans="2:3" ht="18" customHeight="1">
      <c r="B127" s="27"/>
      <c r="C127" s="27"/>
    </row>
    <row r="128" spans="2:3" ht="18" customHeight="1">
      <c r="B128" s="27"/>
      <c r="C128" s="27"/>
    </row>
    <row r="129" spans="2:3" ht="18" customHeight="1">
      <c r="B129" s="27"/>
      <c r="C129" s="27"/>
    </row>
    <row r="130" spans="2:3" ht="18" customHeight="1">
      <c r="B130" s="27"/>
      <c r="C130" s="27"/>
    </row>
    <row r="131" spans="2:3" ht="18" customHeight="1">
      <c r="B131" s="27"/>
      <c r="C131" s="27"/>
    </row>
    <row r="132" spans="2:3" ht="18" customHeight="1">
      <c r="B132" s="27"/>
      <c r="C132" s="27"/>
    </row>
    <row r="133" spans="2:3" ht="18" customHeight="1">
      <c r="B133" s="27"/>
      <c r="C133" s="27"/>
    </row>
    <row r="134" spans="2:3" ht="18" customHeight="1">
      <c r="B134" s="27"/>
      <c r="C134" s="27"/>
    </row>
    <row r="135" spans="2:3" ht="18" customHeight="1">
      <c r="B135" s="27"/>
      <c r="C135" s="27"/>
    </row>
    <row r="136" spans="2:3" ht="18" customHeight="1">
      <c r="B136" s="27"/>
      <c r="C136" s="27"/>
    </row>
    <row r="137" spans="2:3" ht="18" customHeight="1">
      <c r="B137" s="27"/>
      <c r="C137" s="27"/>
    </row>
    <row r="138" spans="2:3" ht="18" customHeight="1">
      <c r="B138" s="27"/>
      <c r="C138" s="27"/>
    </row>
    <row r="139" spans="2:3" ht="18" customHeight="1">
      <c r="B139" s="27"/>
      <c r="C139" s="27"/>
    </row>
    <row r="140" spans="2:3" ht="18" customHeight="1">
      <c r="B140" s="27"/>
      <c r="C140" s="27"/>
    </row>
    <row r="141" spans="2:3" ht="18" customHeight="1">
      <c r="B141" s="27"/>
      <c r="C141" s="27"/>
    </row>
    <row r="142" spans="2:3" ht="18" customHeight="1">
      <c r="B142" s="27"/>
      <c r="C142" s="27"/>
    </row>
    <row r="143" spans="2:3" ht="18" customHeight="1">
      <c r="B143" s="27"/>
      <c r="C143" s="27"/>
    </row>
    <row r="144" spans="2:3" ht="18" customHeight="1">
      <c r="B144" s="27"/>
      <c r="C144" s="27"/>
    </row>
    <row r="145" spans="2:3" ht="18" customHeight="1">
      <c r="B145" s="27"/>
      <c r="C145" s="27"/>
    </row>
    <row r="146" spans="2:3" ht="18" customHeight="1">
      <c r="B146" s="27"/>
      <c r="C146" s="27"/>
    </row>
    <row r="147" spans="2:3" ht="18" customHeight="1">
      <c r="B147" s="27"/>
      <c r="C147" s="27"/>
    </row>
    <row r="148" spans="2:3" ht="18" customHeight="1">
      <c r="B148" s="27"/>
      <c r="C148" s="27"/>
    </row>
    <row r="149" spans="2:3" ht="18" customHeight="1">
      <c r="B149" s="27"/>
      <c r="C149" s="27"/>
    </row>
    <row r="150" spans="2:3" ht="18" customHeight="1">
      <c r="B150" s="27"/>
      <c r="C150" s="27"/>
    </row>
    <row r="151" spans="2:3" ht="18" customHeight="1">
      <c r="B151" s="27"/>
      <c r="C151" s="27"/>
    </row>
    <row r="152" spans="2:3" ht="18" customHeight="1">
      <c r="B152" s="27"/>
      <c r="C152" s="27"/>
    </row>
    <row r="153" spans="2:3" ht="18" customHeight="1">
      <c r="B153" s="27"/>
      <c r="C153" s="27"/>
    </row>
    <row r="154" spans="2:3" ht="18" customHeight="1">
      <c r="B154" s="27"/>
      <c r="C154" s="27"/>
    </row>
    <row r="155" spans="2:3" ht="18" customHeight="1">
      <c r="B155" s="27"/>
      <c r="C155" s="27"/>
    </row>
    <row r="156" spans="2:3" ht="18" customHeight="1">
      <c r="B156" s="27"/>
      <c r="C156" s="27"/>
    </row>
    <row r="157" spans="2:3" ht="18" customHeight="1">
      <c r="B157" s="27"/>
      <c r="C157" s="27"/>
    </row>
    <row r="158" spans="2:3" ht="18" customHeight="1">
      <c r="B158" s="27"/>
      <c r="C158" s="27"/>
    </row>
    <row r="159" spans="2:3" ht="18" customHeight="1">
      <c r="B159" s="27"/>
      <c r="C159" s="27"/>
    </row>
    <row r="160" spans="2:3">
      <c r="B160" s="27"/>
      <c r="C160" s="27"/>
    </row>
    <row r="161" spans="2:3">
      <c r="B161" s="27"/>
      <c r="C161" s="27"/>
    </row>
    <row r="162" spans="2:3">
      <c r="B162" s="27"/>
      <c r="C162" s="27"/>
    </row>
    <row r="163" spans="2:3">
      <c r="B163" s="27"/>
      <c r="C163" s="27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16"/>
  <sheetViews>
    <sheetView topLeftCell="D248" workbookViewId="0">
      <selection activeCell="H124" sqref="H124"/>
    </sheetView>
  </sheetViews>
  <sheetFormatPr defaultRowHeight="15"/>
  <cols>
    <col min="1" max="1" width="6.85546875" style="71" customWidth="1"/>
    <col min="2" max="2" width="2" style="71" customWidth="1"/>
    <col min="3" max="3" width="3" style="71" customWidth="1"/>
    <col min="4" max="5" width="5.140625" style="71" customWidth="1"/>
    <col min="6" max="6" width="20.42578125" style="71" customWidth="1"/>
    <col min="7" max="7" width="10.28515625" style="71" customWidth="1"/>
    <col min="8" max="8" width="11.42578125" style="71" customWidth="1"/>
    <col min="9" max="9" width="10.42578125" style="71" customWidth="1"/>
    <col min="10" max="10" width="10.5703125" style="71" customWidth="1"/>
    <col min="11" max="11" width="3.42578125" style="71" hidden="1" customWidth="1"/>
    <col min="12" max="12" width="0.140625" style="71" customWidth="1"/>
    <col min="13" max="13" width="0.28515625" style="71" customWidth="1"/>
    <col min="255" max="255" width="6.85546875" customWidth="1"/>
    <col min="256" max="256" width="2" customWidth="1"/>
    <col min="257" max="257" width="3" customWidth="1"/>
    <col min="258" max="259" width="5.140625" customWidth="1"/>
    <col min="260" max="260" width="44.5703125" customWidth="1"/>
    <col min="261" max="261" width="10.28515625" customWidth="1"/>
    <col min="262" max="262" width="11.42578125" customWidth="1"/>
    <col min="263" max="263" width="3.85546875" customWidth="1"/>
    <col min="264" max="264" width="6.28515625" customWidth="1"/>
    <col min="265" max="265" width="6.7109375" customWidth="1"/>
    <col min="266" max="266" width="3.42578125" customWidth="1"/>
    <col min="267" max="267" width="0" hidden="1" customWidth="1"/>
    <col min="268" max="268" width="0.140625" customWidth="1"/>
    <col min="269" max="269" width="0.28515625" customWidth="1"/>
    <col min="511" max="511" width="6.85546875" customWidth="1"/>
    <col min="512" max="512" width="2" customWidth="1"/>
    <col min="513" max="513" width="3" customWidth="1"/>
    <col min="514" max="515" width="5.140625" customWidth="1"/>
    <col min="516" max="516" width="44.5703125" customWidth="1"/>
    <col min="517" max="517" width="10.28515625" customWidth="1"/>
    <col min="518" max="518" width="11.42578125" customWidth="1"/>
    <col min="519" max="519" width="3.85546875" customWidth="1"/>
    <col min="520" max="520" width="6.28515625" customWidth="1"/>
    <col min="521" max="521" width="6.7109375" customWidth="1"/>
    <col min="522" max="522" width="3.42578125" customWidth="1"/>
    <col min="523" max="523" width="0" hidden="1" customWidth="1"/>
    <col min="524" max="524" width="0.140625" customWidth="1"/>
    <col min="525" max="525" width="0.28515625" customWidth="1"/>
    <col min="767" max="767" width="6.85546875" customWidth="1"/>
    <col min="768" max="768" width="2" customWidth="1"/>
    <col min="769" max="769" width="3" customWidth="1"/>
    <col min="770" max="771" width="5.140625" customWidth="1"/>
    <col min="772" max="772" width="44.5703125" customWidth="1"/>
    <col min="773" max="773" width="10.28515625" customWidth="1"/>
    <col min="774" max="774" width="11.42578125" customWidth="1"/>
    <col min="775" max="775" width="3.85546875" customWidth="1"/>
    <col min="776" max="776" width="6.28515625" customWidth="1"/>
    <col min="777" max="777" width="6.7109375" customWidth="1"/>
    <col min="778" max="778" width="3.42578125" customWidth="1"/>
    <col min="779" max="779" width="0" hidden="1" customWidth="1"/>
    <col min="780" max="780" width="0.140625" customWidth="1"/>
    <col min="781" max="781" width="0.28515625" customWidth="1"/>
    <col min="1023" max="1023" width="6.85546875" customWidth="1"/>
    <col min="1024" max="1024" width="2" customWidth="1"/>
    <col min="1025" max="1025" width="3" customWidth="1"/>
    <col min="1026" max="1027" width="5.140625" customWidth="1"/>
    <col min="1028" max="1028" width="44.5703125" customWidth="1"/>
    <col min="1029" max="1029" width="10.28515625" customWidth="1"/>
    <col min="1030" max="1030" width="11.42578125" customWidth="1"/>
    <col min="1031" max="1031" width="3.85546875" customWidth="1"/>
    <col min="1032" max="1032" width="6.28515625" customWidth="1"/>
    <col min="1033" max="1033" width="6.7109375" customWidth="1"/>
    <col min="1034" max="1034" width="3.42578125" customWidth="1"/>
    <col min="1035" max="1035" width="0" hidden="1" customWidth="1"/>
    <col min="1036" max="1036" width="0.140625" customWidth="1"/>
    <col min="1037" max="1037" width="0.28515625" customWidth="1"/>
    <col min="1279" max="1279" width="6.85546875" customWidth="1"/>
    <col min="1280" max="1280" width="2" customWidth="1"/>
    <col min="1281" max="1281" width="3" customWidth="1"/>
    <col min="1282" max="1283" width="5.140625" customWidth="1"/>
    <col min="1284" max="1284" width="44.5703125" customWidth="1"/>
    <col min="1285" max="1285" width="10.28515625" customWidth="1"/>
    <col min="1286" max="1286" width="11.42578125" customWidth="1"/>
    <col min="1287" max="1287" width="3.85546875" customWidth="1"/>
    <col min="1288" max="1288" width="6.28515625" customWidth="1"/>
    <col min="1289" max="1289" width="6.7109375" customWidth="1"/>
    <col min="1290" max="1290" width="3.42578125" customWidth="1"/>
    <col min="1291" max="1291" width="0" hidden="1" customWidth="1"/>
    <col min="1292" max="1292" width="0.140625" customWidth="1"/>
    <col min="1293" max="1293" width="0.28515625" customWidth="1"/>
    <col min="1535" max="1535" width="6.85546875" customWidth="1"/>
    <col min="1536" max="1536" width="2" customWidth="1"/>
    <col min="1537" max="1537" width="3" customWidth="1"/>
    <col min="1538" max="1539" width="5.140625" customWidth="1"/>
    <col min="1540" max="1540" width="44.5703125" customWidth="1"/>
    <col min="1541" max="1541" width="10.28515625" customWidth="1"/>
    <col min="1542" max="1542" width="11.42578125" customWidth="1"/>
    <col min="1543" max="1543" width="3.85546875" customWidth="1"/>
    <col min="1544" max="1544" width="6.28515625" customWidth="1"/>
    <col min="1545" max="1545" width="6.7109375" customWidth="1"/>
    <col min="1546" max="1546" width="3.42578125" customWidth="1"/>
    <col min="1547" max="1547" width="0" hidden="1" customWidth="1"/>
    <col min="1548" max="1548" width="0.140625" customWidth="1"/>
    <col min="1549" max="1549" width="0.28515625" customWidth="1"/>
    <col min="1791" max="1791" width="6.85546875" customWidth="1"/>
    <col min="1792" max="1792" width="2" customWidth="1"/>
    <col min="1793" max="1793" width="3" customWidth="1"/>
    <col min="1794" max="1795" width="5.140625" customWidth="1"/>
    <col min="1796" max="1796" width="44.5703125" customWidth="1"/>
    <col min="1797" max="1797" width="10.28515625" customWidth="1"/>
    <col min="1798" max="1798" width="11.42578125" customWidth="1"/>
    <col min="1799" max="1799" width="3.85546875" customWidth="1"/>
    <col min="1800" max="1800" width="6.28515625" customWidth="1"/>
    <col min="1801" max="1801" width="6.7109375" customWidth="1"/>
    <col min="1802" max="1802" width="3.42578125" customWidth="1"/>
    <col min="1803" max="1803" width="0" hidden="1" customWidth="1"/>
    <col min="1804" max="1804" width="0.140625" customWidth="1"/>
    <col min="1805" max="1805" width="0.28515625" customWidth="1"/>
    <col min="2047" max="2047" width="6.85546875" customWidth="1"/>
    <col min="2048" max="2048" width="2" customWidth="1"/>
    <col min="2049" max="2049" width="3" customWidth="1"/>
    <col min="2050" max="2051" width="5.140625" customWidth="1"/>
    <col min="2052" max="2052" width="44.5703125" customWidth="1"/>
    <col min="2053" max="2053" width="10.28515625" customWidth="1"/>
    <col min="2054" max="2054" width="11.42578125" customWidth="1"/>
    <col min="2055" max="2055" width="3.85546875" customWidth="1"/>
    <col min="2056" max="2056" width="6.28515625" customWidth="1"/>
    <col min="2057" max="2057" width="6.7109375" customWidth="1"/>
    <col min="2058" max="2058" width="3.42578125" customWidth="1"/>
    <col min="2059" max="2059" width="0" hidden="1" customWidth="1"/>
    <col min="2060" max="2060" width="0.140625" customWidth="1"/>
    <col min="2061" max="2061" width="0.28515625" customWidth="1"/>
    <col min="2303" max="2303" width="6.85546875" customWidth="1"/>
    <col min="2304" max="2304" width="2" customWidth="1"/>
    <col min="2305" max="2305" width="3" customWidth="1"/>
    <col min="2306" max="2307" width="5.140625" customWidth="1"/>
    <col min="2308" max="2308" width="44.5703125" customWidth="1"/>
    <col min="2309" max="2309" width="10.28515625" customWidth="1"/>
    <col min="2310" max="2310" width="11.42578125" customWidth="1"/>
    <col min="2311" max="2311" width="3.85546875" customWidth="1"/>
    <col min="2312" max="2312" width="6.28515625" customWidth="1"/>
    <col min="2313" max="2313" width="6.7109375" customWidth="1"/>
    <col min="2314" max="2314" width="3.42578125" customWidth="1"/>
    <col min="2315" max="2315" width="0" hidden="1" customWidth="1"/>
    <col min="2316" max="2316" width="0.140625" customWidth="1"/>
    <col min="2317" max="2317" width="0.28515625" customWidth="1"/>
    <col min="2559" max="2559" width="6.85546875" customWidth="1"/>
    <col min="2560" max="2560" width="2" customWidth="1"/>
    <col min="2561" max="2561" width="3" customWidth="1"/>
    <col min="2562" max="2563" width="5.140625" customWidth="1"/>
    <col min="2564" max="2564" width="44.5703125" customWidth="1"/>
    <col min="2565" max="2565" width="10.28515625" customWidth="1"/>
    <col min="2566" max="2566" width="11.42578125" customWidth="1"/>
    <col min="2567" max="2567" width="3.85546875" customWidth="1"/>
    <col min="2568" max="2568" width="6.28515625" customWidth="1"/>
    <col min="2569" max="2569" width="6.7109375" customWidth="1"/>
    <col min="2570" max="2570" width="3.42578125" customWidth="1"/>
    <col min="2571" max="2571" width="0" hidden="1" customWidth="1"/>
    <col min="2572" max="2572" width="0.140625" customWidth="1"/>
    <col min="2573" max="2573" width="0.28515625" customWidth="1"/>
    <col min="2815" max="2815" width="6.85546875" customWidth="1"/>
    <col min="2816" max="2816" width="2" customWidth="1"/>
    <col min="2817" max="2817" width="3" customWidth="1"/>
    <col min="2818" max="2819" width="5.140625" customWidth="1"/>
    <col min="2820" max="2820" width="44.5703125" customWidth="1"/>
    <col min="2821" max="2821" width="10.28515625" customWidth="1"/>
    <col min="2822" max="2822" width="11.42578125" customWidth="1"/>
    <col min="2823" max="2823" width="3.85546875" customWidth="1"/>
    <col min="2824" max="2824" width="6.28515625" customWidth="1"/>
    <col min="2825" max="2825" width="6.7109375" customWidth="1"/>
    <col min="2826" max="2826" width="3.42578125" customWidth="1"/>
    <col min="2827" max="2827" width="0" hidden="1" customWidth="1"/>
    <col min="2828" max="2828" width="0.140625" customWidth="1"/>
    <col min="2829" max="2829" width="0.28515625" customWidth="1"/>
    <col min="3071" max="3071" width="6.85546875" customWidth="1"/>
    <col min="3072" max="3072" width="2" customWidth="1"/>
    <col min="3073" max="3073" width="3" customWidth="1"/>
    <col min="3074" max="3075" width="5.140625" customWidth="1"/>
    <col min="3076" max="3076" width="44.5703125" customWidth="1"/>
    <col min="3077" max="3077" width="10.28515625" customWidth="1"/>
    <col min="3078" max="3078" width="11.42578125" customWidth="1"/>
    <col min="3079" max="3079" width="3.85546875" customWidth="1"/>
    <col min="3080" max="3080" width="6.28515625" customWidth="1"/>
    <col min="3081" max="3081" width="6.7109375" customWidth="1"/>
    <col min="3082" max="3082" width="3.42578125" customWidth="1"/>
    <col min="3083" max="3083" width="0" hidden="1" customWidth="1"/>
    <col min="3084" max="3084" width="0.140625" customWidth="1"/>
    <col min="3085" max="3085" width="0.28515625" customWidth="1"/>
    <col min="3327" max="3327" width="6.85546875" customWidth="1"/>
    <col min="3328" max="3328" width="2" customWidth="1"/>
    <col min="3329" max="3329" width="3" customWidth="1"/>
    <col min="3330" max="3331" width="5.140625" customWidth="1"/>
    <col min="3332" max="3332" width="44.5703125" customWidth="1"/>
    <col min="3333" max="3333" width="10.28515625" customWidth="1"/>
    <col min="3334" max="3334" width="11.42578125" customWidth="1"/>
    <col min="3335" max="3335" width="3.85546875" customWidth="1"/>
    <col min="3336" max="3336" width="6.28515625" customWidth="1"/>
    <col min="3337" max="3337" width="6.7109375" customWidth="1"/>
    <col min="3338" max="3338" width="3.42578125" customWidth="1"/>
    <col min="3339" max="3339" width="0" hidden="1" customWidth="1"/>
    <col min="3340" max="3340" width="0.140625" customWidth="1"/>
    <col min="3341" max="3341" width="0.28515625" customWidth="1"/>
    <col min="3583" max="3583" width="6.85546875" customWidth="1"/>
    <col min="3584" max="3584" width="2" customWidth="1"/>
    <col min="3585" max="3585" width="3" customWidth="1"/>
    <col min="3586" max="3587" width="5.140625" customWidth="1"/>
    <col min="3588" max="3588" width="44.5703125" customWidth="1"/>
    <col min="3589" max="3589" width="10.28515625" customWidth="1"/>
    <col min="3590" max="3590" width="11.42578125" customWidth="1"/>
    <col min="3591" max="3591" width="3.85546875" customWidth="1"/>
    <col min="3592" max="3592" width="6.28515625" customWidth="1"/>
    <col min="3593" max="3593" width="6.7109375" customWidth="1"/>
    <col min="3594" max="3594" width="3.42578125" customWidth="1"/>
    <col min="3595" max="3595" width="0" hidden="1" customWidth="1"/>
    <col min="3596" max="3596" width="0.140625" customWidth="1"/>
    <col min="3597" max="3597" width="0.28515625" customWidth="1"/>
    <col min="3839" max="3839" width="6.85546875" customWidth="1"/>
    <col min="3840" max="3840" width="2" customWidth="1"/>
    <col min="3841" max="3841" width="3" customWidth="1"/>
    <col min="3842" max="3843" width="5.140625" customWidth="1"/>
    <col min="3844" max="3844" width="44.5703125" customWidth="1"/>
    <col min="3845" max="3845" width="10.28515625" customWidth="1"/>
    <col min="3846" max="3846" width="11.42578125" customWidth="1"/>
    <col min="3847" max="3847" width="3.85546875" customWidth="1"/>
    <col min="3848" max="3848" width="6.28515625" customWidth="1"/>
    <col min="3849" max="3849" width="6.7109375" customWidth="1"/>
    <col min="3850" max="3850" width="3.42578125" customWidth="1"/>
    <col min="3851" max="3851" width="0" hidden="1" customWidth="1"/>
    <col min="3852" max="3852" width="0.140625" customWidth="1"/>
    <col min="3853" max="3853" width="0.28515625" customWidth="1"/>
    <col min="4095" max="4095" width="6.85546875" customWidth="1"/>
    <col min="4096" max="4096" width="2" customWidth="1"/>
    <col min="4097" max="4097" width="3" customWidth="1"/>
    <col min="4098" max="4099" width="5.140625" customWidth="1"/>
    <col min="4100" max="4100" width="44.5703125" customWidth="1"/>
    <col min="4101" max="4101" width="10.28515625" customWidth="1"/>
    <col min="4102" max="4102" width="11.42578125" customWidth="1"/>
    <col min="4103" max="4103" width="3.85546875" customWidth="1"/>
    <col min="4104" max="4104" width="6.28515625" customWidth="1"/>
    <col min="4105" max="4105" width="6.7109375" customWidth="1"/>
    <col min="4106" max="4106" width="3.42578125" customWidth="1"/>
    <col min="4107" max="4107" width="0" hidden="1" customWidth="1"/>
    <col min="4108" max="4108" width="0.140625" customWidth="1"/>
    <col min="4109" max="4109" width="0.28515625" customWidth="1"/>
    <col min="4351" max="4351" width="6.85546875" customWidth="1"/>
    <col min="4352" max="4352" width="2" customWidth="1"/>
    <col min="4353" max="4353" width="3" customWidth="1"/>
    <col min="4354" max="4355" width="5.140625" customWidth="1"/>
    <col min="4356" max="4356" width="44.5703125" customWidth="1"/>
    <col min="4357" max="4357" width="10.28515625" customWidth="1"/>
    <col min="4358" max="4358" width="11.42578125" customWidth="1"/>
    <col min="4359" max="4359" width="3.85546875" customWidth="1"/>
    <col min="4360" max="4360" width="6.28515625" customWidth="1"/>
    <col min="4361" max="4361" width="6.7109375" customWidth="1"/>
    <col min="4362" max="4362" width="3.42578125" customWidth="1"/>
    <col min="4363" max="4363" width="0" hidden="1" customWidth="1"/>
    <col min="4364" max="4364" width="0.140625" customWidth="1"/>
    <col min="4365" max="4365" width="0.28515625" customWidth="1"/>
    <col min="4607" max="4607" width="6.85546875" customWidth="1"/>
    <col min="4608" max="4608" width="2" customWidth="1"/>
    <col min="4609" max="4609" width="3" customWidth="1"/>
    <col min="4610" max="4611" width="5.140625" customWidth="1"/>
    <col min="4612" max="4612" width="44.5703125" customWidth="1"/>
    <col min="4613" max="4613" width="10.28515625" customWidth="1"/>
    <col min="4614" max="4614" width="11.42578125" customWidth="1"/>
    <col min="4615" max="4615" width="3.85546875" customWidth="1"/>
    <col min="4616" max="4616" width="6.28515625" customWidth="1"/>
    <col min="4617" max="4617" width="6.7109375" customWidth="1"/>
    <col min="4618" max="4618" width="3.42578125" customWidth="1"/>
    <col min="4619" max="4619" width="0" hidden="1" customWidth="1"/>
    <col min="4620" max="4620" width="0.140625" customWidth="1"/>
    <col min="4621" max="4621" width="0.28515625" customWidth="1"/>
    <col min="4863" max="4863" width="6.85546875" customWidth="1"/>
    <col min="4864" max="4864" width="2" customWidth="1"/>
    <col min="4865" max="4865" width="3" customWidth="1"/>
    <col min="4866" max="4867" width="5.140625" customWidth="1"/>
    <col min="4868" max="4868" width="44.5703125" customWidth="1"/>
    <col min="4869" max="4869" width="10.28515625" customWidth="1"/>
    <col min="4870" max="4870" width="11.42578125" customWidth="1"/>
    <col min="4871" max="4871" width="3.85546875" customWidth="1"/>
    <col min="4872" max="4872" width="6.28515625" customWidth="1"/>
    <col min="4873" max="4873" width="6.7109375" customWidth="1"/>
    <col min="4874" max="4874" width="3.42578125" customWidth="1"/>
    <col min="4875" max="4875" width="0" hidden="1" customWidth="1"/>
    <col min="4876" max="4876" width="0.140625" customWidth="1"/>
    <col min="4877" max="4877" width="0.28515625" customWidth="1"/>
    <col min="5119" max="5119" width="6.85546875" customWidth="1"/>
    <col min="5120" max="5120" width="2" customWidth="1"/>
    <col min="5121" max="5121" width="3" customWidth="1"/>
    <col min="5122" max="5123" width="5.140625" customWidth="1"/>
    <col min="5124" max="5124" width="44.5703125" customWidth="1"/>
    <col min="5125" max="5125" width="10.28515625" customWidth="1"/>
    <col min="5126" max="5126" width="11.42578125" customWidth="1"/>
    <col min="5127" max="5127" width="3.85546875" customWidth="1"/>
    <col min="5128" max="5128" width="6.28515625" customWidth="1"/>
    <col min="5129" max="5129" width="6.7109375" customWidth="1"/>
    <col min="5130" max="5130" width="3.42578125" customWidth="1"/>
    <col min="5131" max="5131" width="0" hidden="1" customWidth="1"/>
    <col min="5132" max="5132" width="0.140625" customWidth="1"/>
    <col min="5133" max="5133" width="0.28515625" customWidth="1"/>
    <col min="5375" max="5375" width="6.85546875" customWidth="1"/>
    <col min="5376" max="5376" width="2" customWidth="1"/>
    <col min="5377" max="5377" width="3" customWidth="1"/>
    <col min="5378" max="5379" width="5.140625" customWidth="1"/>
    <col min="5380" max="5380" width="44.5703125" customWidth="1"/>
    <col min="5381" max="5381" width="10.28515625" customWidth="1"/>
    <col min="5382" max="5382" width="11.42578125" customWidth="1"/>
    <col min="5383" max="5383" width="3.85546875" customWidth="1"/>
    <col min="5384" max="5384" width="6.28515625" customWidth="1"/>
    <col min="5385" max="5385" width="6.7109375" customWidth="1"/>
    <col min="5386" max="5386" width="3.42578125" customWidth="1"/>
    <col min="5387" max="5387" width="0" hidden="1" customWidth="1"/>
    <col min="5388" max="5388" width="0.140625" customWidth="1"/>
    <col min="5389" max="5389" width="0.28515625" customWidth="1"/>
    <col min="5631" max="5631" width="6.85546875" customWidth="1"/>
    <col min="5632" max="5632" width="2" customWidth="1"/>
    <col min="5633" max="5633" width="3" customWidth="1"/>
    <col min="5634" max="5635" width="5.140625" customWidth="1"/>
    <col min="5636" max="5636" width="44.5703125" customWidth="1"/>
    <col min="5637" max="5637" width="10.28515625" customWidth="1"/>
    <col min="5638" max="5638" width="11.42578125" customWidth="1"/>
    <col min="5639" max="5639" width="3.85546875" customWidth="1"/>
    <col min="5640" max="5640" width="6.28515625" customWidth="1"/>
    <col min="5641" max="5641" width="6.7109375" customWidth="1"/>
    <col min="5642" max="5642" width="3.42578125" customWidth="1"/>
    <col min="5643" max="5643" width="0" hidden="1" customWidth="1"/>
    <col min="5644" max="5644" width="0.140625" customWidth="1"/>
    <col min="5645" max="5645" width="0.28515625" customWidth="1"/>
    <col min="5887" max="5887" width="6.85546875" customWidth="1"/>
    <col min="5888" max="5888" width="2" customWidth="1"/>
    <col min="5889" max="5889" width="3" customWidth="1"/>
    <col min="5890" max="5891" width="5.140625" customWidth="1"/>
    <col min="5892" max="5892" width="44.5703125" customWidth="1"/>
    <col min="5893" max="5893" width="10.28515625" customWidth="1"/>
    <col min="5894" max="5894" width="11.42578125" customWidth="1"/>
    <col min="5895" max="5895" width="3.85546875" customWidth="1"/>
    <col min="5896" max="5896" width="6.28515625" customWidth="1"/>
    <col min="5897" max="5897" width="6.7109375" customWidth="1"/>
    <col min="5898" max="5898" width="3.42578125" customWidth="1"/>
    <col min="5899" max="5899" width="0" hidden="1" customWidth="1"/>
    <col min="5900" max="5900" width="0.140625" customWidth="1"/>
    <col min="5901" max="5901" width="0.28515625" customWidth="1"/>
    <col min="6143" max="6143" width="6.85546875" customWidth="1"/>
    <col min="6144" max="6144" width="2" customWidth="1"/>
    <col min="6145" max="6145" width="3" customWidth="1"/>
    <col min="6146" max="6147" width="5.140625" customWidth="1"/>
    <col min="6148" max="6148" width="44.5703125" customWidth="1"/>
    <col min="6149" max="6149" width="10.28515625" customWidth="1"/>
    <col min="6150" max="6150" width="11.42578125" customWidth="1"/>
    <col min="6151" max="6151" width="3.85546875" customWidth="1"/>
    <col min="6152" max="6152" width="6.28515625" customWidth="1"/>
    <col min="6153" max="6153" width="6.7109375" customWidth="1"/>
    <col min="6154" max="6154" width="3.42578125" customWidth="1"/>
    <col min="6155" max="6155" width="0" hidden="1" customWidth="1"/>
    <col min="6156" max="6156" width="0.140625" customWidth="1"/>
    <col min="6157" max="6157" width="0.28515625" customWidth="1"/>
    <col min="6399" max="6399" width="6.85546875" customWidth="1"/>
    <col min="6400" max="6400" width="2" customWidth="1"/>
    <col min="6401" max="6401" width="3" customWidth="1"/>
    <col min="6402" max="6403" width="5.140625" customWidth="1"/>
    <col min="6404" max="6404" width="44.5703125" customWidth="1"/>
    <col min="6405" max="6405" width="10.28515625" customWidth="1"/>
    <col min="6406" max="6406" width="11.42578125" customWidth="1"/>
    <col min="6407" max="6407" width="3.85546875" customWidth="1"/>
    <col min="6408" max="6408" width="6.28515625" customWidth="1"/>
    <col min="6409" max="6409" width="6.7109375" customWidth="1"/>
    <col min="6410" max="6410" width="3.42578125" customWidth="1"/>
    <col min="6411" max="6411" width="0" hidden="1" customWidth="1"/>
    <col min="6412" max="6412" width="0.140625" customWidth="1"/>
    <col min="6413" max="6413" width="0.28515625" customWidth="1"/>
    <col min="6655" max="6655" width="6.85546875" customWidth="1"/>
    <col min="6656" max="6656" width="2" customWidth="1"/>
    <col min="6657" max="6657" width="3" customWidth="1"/>
    <col min="6658" max="6659" width="5.140625" customWidth="1"/>
    <col min="6660" max="6660" width="44.5703125" customWidth="1"/>
    <col min="6661" max="6661" width="10.28515625" customWidth="1"/>
    <col min="6662" max="6662" width="11.42578125" customWidth="1"/>
    <col min="6663" max="6663" width="3.85546875" customWidth="1"/>
    <col min="6664" max="6664" width="6.28515625" customWidth="1"/>
    <col min="6665" max="6665" width="6.7109375" customWidth="1"/>
    <col min="6666" max="6666" width="3.42578125" customWidth="1"/>
    <col min="6667" max="6667" width="0" hidden="1" customWidth="1"/>
    <col min="6668" max="6668" width="0.140625" customWidth="1"/>
    <col min="6669" max="6669" width="0.28515625" customWidth="1"/>
    <col min="6911" max="6911" width="6.85546875" customWidth="1"/>
    <col min="6912" max="6912" width="2" customWidth="1"/>
    <col min="6913" max="6913" width="3" customWidth="1"/>
    <col min="6914" max="6915" width="5.140625" customWidth="1"/>
    <col min="6916" max="6916" width="44.5703125" customWidth="1"/>
    <col min="6917" max="6917" width="10.28515625" customWidth="1"/>
    <col min="6918" max="6918" width="11.42578125" customWidth="1"/>
    <col min="6919" max="6919" width="3.85546875" customWidth="1"/>
    <col min="6920" max="6920" width="6.28515625" customWidth="1"/>
    <col min="6921" max="6921" width="6.7109375" customWidth="1"/>
    <col min="6922" max="6922" width="3.42578125" customWidth="1"/>
    <col min="6923" max="6923" width="0" hidden="1" customWidth="1"/>
    <col min="6924" max="6924" width="0.140625" customWidth="1"/>
    <col min="6925" max="6925" width="0.28515625" customWidth="1"/>
    <col min="7167" max="7167" width="6.85546875" customWidth="1"/>
    <col min="7168" max="7168" width="2" customWidth="1"/>
    <col min="7169" max="7169" width="3" customWidth="1"/>
    <col min="7170" max="7171" width="5.140625" customWidth="1"/>
    <col min="7172" max="7172" width="44.5703125" customWidth="1"/>
    <col min="7173" max="7173" width="10.28515625" customWidth="1"/>
    <col min="7174" max="7174" width="11.42578125" customWidth="1"/>
    <col min="7175" max="7175" width="3.85546875" customWidth="1"/>
    <col min="7176" max="7176" width="6.28515625" customWidth="1"/>
    <col min="7177" max="7177" width="6.7109375" customWidth="1"/>
    <col min="7178" max="7178" width="3.42578125" customWidth="1"/>
    <col min="7179" max="7179" width="0" hidden="1" customWidth="1"/>
    <col min="7180" max="7180" width="0.140625" customWidth="1"/>
    <col min="7181" max="7181" width="0.28515625" customWidth="1"/>
    <col min="7423" max="7423" width="6.85546875" customWidth="1"/>
    <col min="7424" max="7424" width="2" customWidth="1"/>
    <col min="7425" max="7425" width="3" customWidth="1"/>
    <col min="7426" max="7427" width="5.140625" customWidth="1"/>
    <col min="7428" max="7428" width="44.5703125" customWidth="1"/>
    <col min="7429" max="7429" width="10.28515625" customWidth="1"/>
    <col min="7430" max="7430" width="11.42578125" customWidth="1"/>
    <col min="7431" max="7431" width="3.85546875" customWidth="1"/>
    <col min="7432" max="7432" width="6.28515625" customWidth="1"/>
    <col min="7433" max="7433" width="6.7109375" customWidth="1"/>
    <col min="7434" max="7434" width="3.42578125" customWidth="1"/>
    <col min="7435" max="7435" width="0" hidden="1" customWidth="1"/>
    <col min="7436" max="7436" width="0.140625" customWidth="1"/>
    <col min="7437" max="7437" width="0.28515625" customWidth="1"/>
    <col min="7679" max="7679" width="6.85546875" customWidth="1"/>
    <col min="7680" max="7680" width="2" customWidth="1"/>
    <col min="7681" max="7681" width="3" customWidth="1"/>
    <col min="7682" max="7683" width="5.140625" customWidth="1"/>
    <col min="7684" max="7684" width="44.5703125" customWidth="1"/>
    <col min="7685" max="7685" width="10.28515625" customWidth="1"/>
    <col min="7686" max="7686" width="11.42578125" customWidth="1"/>
    <col min="7687" max="7687" width="3.85546875" customWidth="1"/>
    <col min="7688" max="7688" width="6.28515625" customWidth="1"/>
    <col min="7689" max="7689" width="6.7109375" customWidth="1"/>
    <col min="7690" max="7690" width="3.42578125" customWidth="1"/>
    <col min="7691" max="7691" width="0" hidden="1" customWidth="1"/>
    <col min="7692" max="7692" width="0.140625" customWidth="1"/>
    <col min="7693" max="7693" width="0.28515625" customWidth="1"/>
    <col min="7935" max="7935" width="6.85546875" customWidth="1"/>
    <col min="7936" max="7936" width="2" customWidth="1"/>
    <col min="7937" max="7937" width="3" customWidth="1"/>
    <col min="7938" max="7939" width="5.140625" customWidth="1"/>
    <col min="7940" max="7940" width="44.5703125" customWidth="1"/>
    <col min="7941" max="7941" width="10.28515625" customWidth="1"/>
    <col min="7942" max="7942" width="11.42578125" customWidth="1"/>
    <col min="7943" max="7943" width="3.85546875" customWidth="1"/>
    <col min="7944" max="7944" width="6.28515625" customWidth="1"/>
    <col min="7945" max="7945" width="6.7109375" customWidth="1"/>
    <col min="7946" max="7946" width="3.42578125" customWidth="1"/>
    <col min="7947" max="7947" width="0" hidden="1" customWidth="1"/>
    <col min="7948" max="7948" width="0.140625" customWidth="1"/>
    <col min="7949" max="7949" width="0.28515625" customWidth="1"/>
    <col min="8191" max="8191" width="6.85546875" customWidth="1"/>
    <col min="8192" max="8192" width="2" customWidth="1"/>
    <col min="8193" max="8193" width="3" customWidth="1"/>
    <col min="8194" max="8195" width="5.140625" customWidth="1"/>
    <col min="8196" max="8196" width="44.5703125" customWidth="1"/>
    <col min="8197" max="8197" width="10.28515625" customWidth="1"/>
    <col min="8198" max="8198" width="11.42578125" customWidth="1"/>
    <col min="8199" max="8199" width="3.85546875" customWidth="1"/>
    <col min="8200" max="8200" width="6.28515625" customWidth="1"/>
    <col min="8201" max="8201" width="6.7109375" customWidth="1"/>
    <col min="8202" max="8202" width="3.42578125" customWidth="1"/>
    <col min="8203" max="8203" width="0" hidden="1" customWidth="1"/>
    <col min="8204" max="8204" width="0.140625" customWidth="1"/>
    <col min="8205" max="8205" width="0.28515625" customWidth="1"/>
    <col min="8447" max="8447" width="6.85546875" customWidth="1"/>
    <col min="8448" max="8448" width="2" customWidth="1"/>
    <col min="8449" max="8449" width="3" customWidth="1"/>
    <col min="8450" max="8451" width="5.140625" customWidth="1"/>
    <col min="8452" max="8452" width="44.5703125" customWidth="1"/>
    <col min="8453" max="8453" width="10.28515625" customWidth="1"/>
    <col min="8454" max="8454" width="11.42578125" customWidth="1"/>
    <col min="8455" max="8455" width="3.85546875" customWidth="1"/>
    <col min="8456" max="8456" width="6.28515625" customWidth="1"/>
    <col min="8457" max="8457" width="6.7109375" customWidth="1"/>
    <col min="8458" max="8458" width="3.42578125" customWidth="1"/>
    <col min="8459" max="8459" width="0" hidden="1" customWidth="1"/>
    <col min="8460" max="8460" width="0.140625" customWidth="1"/>
    <col min="8461" max="8461" width="0.28515625" customWidth="1"/>
    <col min="8703" max="8703" width="6.85546875" customWidth="1"/>
    <col min="8704" max="8704" width="2" customWidth="1"/>
    <col min="8705" max="8705" width="3" customWidth="1"/>
    <col min="8706" max="8707" width="5.140625" customWidth="1"/>
    <col min="8708" max="8708" width="44.5703125" customWidth="1"/>
    <col min="8709" max="8709" width="10.28515625" customWidth="1"/>
    <col min="8710" max="8710" width="11.42578125" customWidth="1"/>
    <col min="8711" max="8711" width="3.85546875" customWidth="1"/>
    <col min="8712" max="8712" width="6.28515625" customWidth="1"/>
    <col min="8713" max="8713" width="6.7109375" customWidth="1"/>
    <col min="8714" max="8714" width="3.42578125" customWidth="1"/>
    <col min="8715" max="8715" width="0" hidden="1" customWidth="1"/>
    <col min="8716" max="8716" width="0.140625" customWidth="1"/>
    <col min="8717" max="8717" width="0.28515625" customWidth="1"/>
    <col min="8959" max="8959" width="6.85546875" customWidth="1"/>
    <col min="8960" max="8960" width="2" customWidth="1"/>
    <col min="8961" max="8961" width="3" customWidth="1"/>
    <col min="8962" max="8963" width="5.140625" customWidth="1"/>
    <col min="8964" max="8964" width="44.5703125" customWidth="1"/>
    <col min="8965" max="8965" width="10.28515625" customWidth="1"/>
    <col min="8966" max="8966" width="11.42578125" customWidth="1"/>
    <col min="8967" max="8967" width="3.85546875" customWidth="1"/>
    <col min="8968" max="8968" width="6.28515625" customWidth="1"/>
    <col min="8969" max="8969" width="6.7109375" customWidth="1"/>
    <col min="8970" max="8970" width="3.42578125" customWidth="1"/>
    <col min="8971" max="8971" width="0" hidden="1" customWidth="1"/>
    <col min="8972" max="8972" width="0.140625" customWidth="1"/>
    <col min="8973" max="8973" width="0.28515625" customWidth="1"/>
    <col min="9215" max="9215" width="6.85546875" customWidth="1"/>
    <col min="9216" max="9216" width="2" customWidth="1"/>
    <col min="9217" max="9217" width="3" customWidth="1"/>
    <col min="9218" max="9219" width="5.140625" customWidth="1"/>
    <col min="9220" max="9220" width="44.5703125" customWidth="1"/>
    <col min="9221" max="9221" width="10.28515625" customWidth="1"/>
    <col min="9222" max="9222" width="11.42578125" customWidth="1"/>
    <col min="9223" max="9223" width="3.85546875" customWidth="1"/>
    <col min="9224" max="9224" width="6.28515625" customWidth="1"/>
    <col min="9225" max="9225" width="6.7109375" customWidth="1"/>
    <col min="9226" max="9226" width="3.42578125" customWidth="1"/>
    <col min="9227" max="9227" width="0" hidden="1" customWidth="1"/>
    <col min="9228" max="9228" width="0.140625" customWidth="1"/>
    <col min="9229" max="9229" width="0.28515625" customWidth="1"/>
    <col min="9471" max="9471" width="6.85546875" customWidth="1"/>
    <col min="9472" max="9472" width="2" customWidth="1"/>
    <col min="9473" max="9473" width="3" customWidth="1"/>
    <col min="9474" max="9475" width="5.140625" customWidth="1"/>
    <col min="9476" max="9476" width="44.5703125" customWidth="1"/>
    <col min="9477" max="9477" width="10.28515625" customWidth="1"/>
    <col min="9478" max="9478" width="11.42578125" customWidth="1"/>
    <col min="9479" max="9479" width="3.85546875" customWidth="1"/>
    <col min="9480" max="9480" width="6.28515625" customWidth="1"/>
    <col min="9481" max="9481" width="6.7109375" customWidth="1"/>
    <col min="9482" max="9482" width="3.42578125" customWidth="1"/>
    <col min="9483" max="9483" width="0" hidden="1" customWidth="1"/>
    <col min="9484" max="9484" width="0.140625" customWidth="1"/>
    <col min="9485" max="9485" width="0.28515625" customWidth="1"/>
    <col min="9727" max="9727" width="6.85546875" customWidth="1"/>
    <col min="9728" max="9728" width="2" customWidth="1"/>
    <col min="9729" max="9729" width="3" customWidth="1"/>
    <col min="9730" max="9731" width="5.140625" customWidth="1"/>
    <col min="9732" max="9732" width="44.5703125" customWidth="1"/>
    <col min="9733" max="9733" width="10.28515625" customWidth="1"/>
    <col min="9734" max="9734" width="11.42578125" customWidth="1"/>
    <col min="9735" max="9735" width="3.85546875" customWidth="1"/>
    <col min="9736" max="9736" width="6.28515625" customWidth="1"/>
    <col min="9737" max="9737" width="6.7109375" customWidth="1"/>
    <col min="9738" max="9738" width="3.42578125" customWidth="1"/>
    <col min="9739" max="9739" width="0" hidden="1" customWidth="1"/>
    <col min="9740" max="9740" width="0.140625" customWidth="1"/>
    <col min="9741" max="9741" width="0.28515625" customWidth="1"/>
    <col min="9983" max="9983" width="6.85546875" customWidth="1"/>
    <col min="9984" max="9984" width="2" customWidth="1"/>
    <col min="9985" max="9985" width="3" customWidth="1"/>
    <col min="9986" max="9987" width="5.140625" customWidth="1"/>
    <col min="9988" max="9988" width="44.5703125" customWidth="1"/>
    <col min="9989" max="9989" width="10.28515625" customWidth="1"/>
    <col min="9990" max="9990" width="11.42578125" customWidth="1"/>
    <col min="9991" max="9991" width="3.85546875" customWidth="1"/>
    <col min="9992" max="9992" width="6.28515625" customWidth="1"/>
    <col min="9993" max="9993" width="6.7109375" customWidth="1"/>
    <col min="9994" max="9994" width="3.42578125" customWidth="1"/>
    <col min="9995" max="9995" width="0" hidden="1" customWidth="1"/>
    <col min="9996" max="9996" width="0.140625" customWidth="1"/>
    <col min="9997" max="9997" width="0.28515625" customWidth="1"/>
    <col min="10239" max="10239" width="6.85546875" customWidth="1"/>
    <col min="10240" max="10240" width="2" customWidth="1"/>
    <col min="10241" max="10241" width="3" customWidth="1"/>
    <col min="10242" max="10243" width="5.140625" customWidth="1"/>
    <col min="10244" max="10244" width="44.5703125" customWidth="1"/>
    <col min="10245" max="10245" width="10.28515625" customWidth="1"/>
    <col min="10246" max="10246" width="11.42578125" customWidth="1"/>
    <col min="10247" max="10247" width="3.85546875" customWidth="1"/>
    <col min="10248" max="10248" width="6.28515625" customWidth="1"/>
    <col min="10249" max="10249" width="6.7109375" customWidth="1"/>
    <col min="10250" max="10250" width="3.42578125" customWidth="1"/>
    <col min="10251" max="10251" width="0" hidden="1" customWidth="1"/>
    <col min="10252" max="10252" width="0.140625" customWidth="1"/>
    <col min="10253" max="10253" width="0.28515625" customWidth="1"/>
    <col min="10495" max="10495" width="6.85546875" customWidth="1"/>
    <col min="10496" max="10496" width="2" customWidth="1"/>
    <col min="10497" max="10497" width="3" customWidth="1"/>
    <col min="10498" max="10499" width="5.140625" customWidth="1"/>
    <col min="10500" max="10500" width="44.5703125" customWidth="1"/>
    <col min="10501" max="10501" width="10.28515625" customWidth="1"/>
    <col min="10502" max="10502" width="11.42578125" customWidth="1"/>
    <col min="10503" max="10503" width="3.85546875" customWidth="1"/>
    <col min="10504" max="10504" width="6.28515625" customWidth="1"/>
    <col min="10505" max="10505" width="6.7109375" customWidth="1"/>
    <col min="10506" max="10506" width="3.42578125" customWidth="1"/>
    <col min="10507" max="10507" width="0" hidden="1" customWidth="1"/>
    <col min="10508" max="10508" width="0.140625" customWidth="1"/>
    <col min="10509" max="10509" width="0.28515625" customWidth="1"/>
    <col min="10751" max="10751" width="6.85546875" customWidth="1"/>
    <col min="10752" max="10752" width="2" customWidth="1"/>
    <col min="10753" max="10753" width="3" customWidth="1"/>
    <col min="10754" max="10755" width="5.140625" customWidth="1"/>
    <col min="10756" max="10756" width="44.5703125" customWidth="1"/>
    <col min="10757" max="10757" width="10.28515625" customWidth="1"/>
    <col min="10758" max="10758" width="11.42578125" customWidth="1"/>
    <col min="10759" max="10759" width="3.85546875" customWidth="1"/>
    <col min="10760" max="10760" width="6.28515625" customWidth="1"/>
    <col min="10761" max="10761" width="6.7109375" customWidth="1"/>
    <col min="10762" max="10762" width="3.42578125" customWidth="1"/>
    <col min="10763" max="10763" width="0" hidden="1" customWidth="1"/>
    <col min="10764" max="10764" width="0.140625" customWidth="1"/>
    <col min="10765" max="10765" width="0.28515625" customWidth="1"/>
    <col min="11007" max="11007" width="6.85546875" customWidth="1"/>
    <col min="11008" max="11008" width="2" customWidth="1"/>
    <col min="11009" max="11009" width="3" customWidth="1"/>
    <col min="11010" max="11011" width="5.140625" customWidth="1"/>
    <col min="11012" max="11012" width="44.5703125" customWidth="1"/>
    <col min="11013" max="11013" width="10.28515625" customWidth="1"/>
    <col min="11014" max="11014" width="11.42578125" customWidth="1"/>
    <col min="11015" max="11015" width="3.85546875" customWidth="1"/>
    <col min="11016" max="11016" width="6.28515625" customWidth="1"/>
    <col min="11017" max="11017" width="6.7109375" customWidth="1"/>
    <col min="11018" max="11018" width="3.42578125" customWidth="1"/>
    <col min="11019" max="11019" width="0" hidden="1" customWidth="1"/>
    <col min="11020" max="11020" width="0.140625" customWidth="1"/>
    <col min="11021" max="11021" width="0.28515625" customWidth="1"/>
    <col min="11263" max="11263" width="6.85546875" customWidth="1"/>
    <col min="11264" max="11264" width="2" customWidth="1"/>
    <col min="11265" max="11265" width="3" customWidth="1"/>
    <col min="11266" max="11267" width="5.140625" customWidth="1"/>
    <col min="11268" max="11268" width="44.5703125" customWidth="1"/>
    <col min="11269" max="11269" width="10.28515625" customWidth="1"/>
    <col min="11270" max="11270" width="11.42578125" customWidth="1"/>
    <col min="11271" max="11271" width="3.85546875" customWidth="1"/>
    <col min="11272" max="11272" width="6.28515625" customWidth="1"/>
    <col min="11273" max="11273" width="6.7109375" customWidth="1"/>
    <col min="11274" max="11274" width="3.42578125" customWidth="1"/>
    <col min="11275" max="11275" width="0" hidden="1" customWidth="1"/>
    <col min="11276" max="11276" width="0.140625" customWidth="1"/>
    <col min="11277" max="11277" width="0.28515625" customWidth="1"/>
    <col min="11519" max="11519" width="6.85546875" customWidth="1"/>
    <col min="11520" max="11520" width="2" customWidth="1"/>
    <col min="11521" max="11521" width="3" customWidth="1"/>
    <col min="11522" max="11523" width="5.140625" customWidth="1"/>
    <col min="11524" max="11524" width="44.5703125" customWidth="1"/>
    <col min="11525" max="11525" width="10.28515625" customWidth="1"/>
    <col min="11526" max="11526" width="11.42578125" customWidth="1"/>
    <col min="11527" max="11527" width="3.85546875" customWidth="1"/>
    <col min="11528" max="11528" width="6.28515625" customWidth="1"/>
    <col min="11529" max="11529" width="6.7109375" customWidth="1"/>
    <col min="11530" max="11530" width="3.42578125" customWidth="1"/>
    <col min="11531" max="11531" width="0" hidden="1" customWidth="1"/>
    <col min="11532" max="11532" width="0.140625" customWidth="1"/>
    <col min="11533" max="11533" width="0.28515625" customWidth="1"/>
    <col min="11775" max="11775" width="6.85546875" customWidth="1"/>
    <col min="11776" max="11776" width="2" customWidth="1"/>
    <col min="11777" max="11777" width="3" customWidth="1"/>
    <col min="11778" max="11779" width="5.140625" customWidth="1"/>
    <col min="11780" max="11780" width="44.5703125" customWidth="1"/>
    <col min="11781" max="11781" width="10.28515625" customWidth="1"/>
    <col min="11782" max="11782" width="11.42578125" customWidth="1"/>
    <col min="11783" max="11783" width="3.85546875" customWidth="1"/>
    <col min="11784" max="11784" width="6.28515625" customWidth="1"/>
    <col min="11785" max="11785" width="6.7109375" customWidth="1"/>
    <col min="11786" max="11786" width="3.42578125" customWidth="1"/>
    <col min="11787" max="11787" width="0" hidden="1" customWidth="1"/>
    <col min="11788" max="11788" width="0.140625" customWidth="1"/>
    <col min="11789" max="11789" width="0.28515625" customWidth="1"/>
    <col min="12031" max="12031" width="6.85546875" customWidth="1"/>
    <col min="12032" max="12032" width="2" customWidth="1"/>
    <col min="12033" max="12033" width="3" customWidth="1"/>
    <col min="12034" max="12035" width="5.140625" customWidth="1"/>
    <col min="12036" max="12036" width="44.5703125" customWidth="1"/>
    <col min="12037" max="12037" width="10.28515625" customWidth="1"/>
    <col min="12038" max="12038" width="11.42578125" customWidth="1"/>
    <col min="12039" max="12039" width="3.85546875" customWidth="1"/>
    <col min="12040" max="12040" width="6.28515625" customWidth="1"/>
    <col min="12041" max="12041" width="6.7109375" customWidth="1"/>
    <col min="12042" max="12042" width="3.42578125" customWidth="1"/>
    <col min="12043" max="12043" width="0" hidden="1" customWidth="1"/>
    <col min="12044" max="12044" width="0.140625" customWidth="1"/>
    <col min="12045" max="12045" width="0.28515625" customWidth="1"/>
    <col min="12287" max="12287" width="6.85546875" customWidth="1"/>
    <col min="12288" max="12288" width="2" customWidth="1"/>
    <col min="12289" max="12289" width="3" customWidth="1"/>
    <col min="12290" max="12291" width="5.140625" customWidth="1"/>
    <col min="12292" max="12292" width="44.5703125" customWidth="1"/>
    <col min="12293" max="12293" width="10.28515625" customWidth="1"/>
    <col min="12294" max="12294" width="11.42578125" customWidth="1"/>
    <col min="12295" max="12295" width="3.85546875" customWidth="1"/>
    <col min="12296" max="12296" width="6.28515625" customWidth="1"/>
    <col min="12297" max="12297" width="6.7109375" customWidth="1"/>
    <col min="12298" max="12298" width="3.42578125" customWidth="1"/>
    <col min="12299" max="12299" width="0" hidden="1" customWidth="1"/>
    <col min="12300" max="12300" width="0.140625" customWidth="1"/>
    <col min="12301" max="12301" width="0.28515625" customWidth="1"/>
    <col min="12543" max="12543" width="6.85546875" customWidth="1"/>
    <col min="12544" max="12544" width="2" customWidth="1"/>
    <col min="12545" max="12545" width="3" customWidth="1"/>
    <col min="12546" max="12547" width="5.140625" customWidth="1"/>
    <col min="12548" max="12548" width="44.5703125" customWidth="1"/>
    <col min="12549" max="12549" width="10.28515625" customWidth="1"/>
    <col min="12550" max="12550" width="11.42578125" customWidth="1"/>
    <col min="12551" max="12551" width="3.85546875" customWidth="1"/>
    <col min="12552" max="12552" width="6.28515625" customWidth="1"/>
    <col min="12553" max="12553" width="6.7109375" customWidth="1"/>
    <col min="12554" max="12554" width="3.42578125" customWidth="1"/>
    <col min="12555" max="12555" width="0" hidden="1" customWidth="1"/>
    <col min="12556" max="12556" width="0.140625" customWidth="1"/>
    <col min="12557" max="12557" width="0.28515625" customWidth="1"/>
    <col min="12799" max="12799" width="6.85546875" customWidth="1"/>
    <col min="12800" max="12800" width="2" customWidth="1"/>
    <col min="12801" max="12801" width="3" customWidth="1"/>
    <col min="12802" max="12803" width="5.140625" customWidth="1"/>
    <col min="12804" max="12804" width="44.5703125" customWidth="1"/>
    <col min="12805" max="12805" width="10.28515625" customWidth="1"/>
    <col min="12806" max="12806" width="11.42578125" customWidth="1"/>
    <col min="12807" max="12807" width="3.85546875" customWidth="1"/>
    <col min="12808" max="12808" width="6.28515625" customWidth="1"/>
    <col min="12809" max="12809" width="6.7109375" customWidth="1"/>
    <col min="12810" max="12810" width="3.42578125" customWidth="1"/>
    <col min="12811" max="12811" width="0" hidden="1" customWidth="1"/>
    <col min="12812" max="12812" width="0.140625" customWidth="1"/>
    <col min="12813" max="12813" width="0.28515625" customWidth="1"/>
    <col min="13055" max="13055" width="6.85546875" customWidth="1"/>
    <col min="13056" max="13056" width="2" customWidth="1"/>
    <col min="13057" max="13057" width="3" customWidth="1"/>
    <col min="13058" max="13059" width="5.140625" customWidth="1"/>
    <col min="13060" max="13060" width="44.5703125" customWidth="1"/>
    <col min="13061" max="13061" width="10.28515625" customWidth="1"/>
    <col min="13062" max="13062" width="11.42578125" customWidth="1"/>
    <col min="13063" max="13063" width="3.85546875" customWidth="1"/>
    <col min="13064" max="13064" width="6.28515625" customWidth="1"/>
    <col min="13065" max="13065" width="6.7109375" customWidth="1"/>
    <col min="13066" max="13066" width="3.42578125" customWidth="1"/>
    <col min="13067" max="13067" width="0" hidden="1" customWidth="1"/>
    <col min="13068" max="13068" width="0.140625" customWidth="1"/>
    <col min="13069" max="13069" width="0.28515625" customWidth="1"/>
    <col min="13311" max="13311" width="6.85546875" customWidth="1"/>
    <col min="13312" max="13312" width="2" customWidth="1"/>
    <col min="13313" max="13313" width="3" customWidth="1"/>
    <col min="13314" max="13315" width="5.140625" customWidth="1"/>
    <col min="13316" max="13316" width="44.5703125" customWidth="1"/>
    <col min="13317" max="13317" width="10.28515625" customWidth="1"/>
    <col min="13318" max="13318" width="11.42578125" customWidth="1"/>
    <col min="13319" max="13319" width="3.85546875" customWidth="1"/>
    <col min="13320" max="13320" width="6.28515625" customWidth="1"/>
    <col min="13321" max="13321" width="6.7109375" customWidth="1"/>
    <col min="13322" max="13322" width="3.42578125" customWidth="1"/>
    <col min="13323" max="13323" width="0" hidden="1" customWidth="1"/>
    <col min="13324" max="13324" width="0.140625" customWidth="1"/>
    <col min="13325" max="13325" width="0.28515625" customWidth="1"/>
    <col min="13567" max="13567" width="6.85546875" customWidth="1"/>
    <col min="13568" max="13568" width="2" customWidth="1"/>
    <col min="13569" max="13569" width="3" customWidth="1"/>
    <col min="13570" max="13571" width="5.140625" customWidth="1"/>
    <col min="13572" max="13572" width="44.5703125" customWidth="1"/>
    <col min="13573" max="13573" width="10.28515625" customWidth="1"/>
    <col min="13574" max="13574" width="11.42578125" customWidth="1"/>
    <col min="13575" max="13575" width="3.85546875" customWidth="1"/>
    <col min="13576" max="13576" width="6.28515625" customWidth="1"/>
    <col min="13577" max="13577" width="6.7109375" customWidth="1"/>
    <col min="13578" max="13578" width="3.42578125" customWidth="1"/>
    <col min="13579" max="13579" width="0" hidden="1" customWidth="1"/>
    <col min="13580" max="13580" width="0.140625" customWidth="1"/>
    <col min="13581" max="13581" width="0.28515625" customWidth="1"/>
    <col min="13823" max="13823" width="6.85546875" customWidth="1"/>
    <col min="13824" max="13824" width="2" customWidth="1"/>
    <col min="13825" max="13825" width="3" customWidth="1"/>
    <col min="13826" max="13827" width="5.140625" customWidth="1"/>
    <col min="13828" max="13828" width="44.5703125" customWidth="1"/>
    <col min="13829" max="13829" width="10.28515625" customWidth="1"/>
    <col min="13830" max="13830" width="11.42578125" customWidth="1"/>
    <col min="13831" max="13831" width="3.85546875" customWidth="1"/>
    <col min="13832" max="13832" width="6.28515625" customWidth="1"/>
    <col min="13833" max="13833" width="6.7109375" customWidth="1"/>
    <col min="13834" max="13834" width="3.42578125" customWidth="1"/>
    <col min="13835" max="13835" width="0" hidden="1" customWidth="1"/>
    <col min="13836" max="13836" width="0.140625" customWidth="1"/>
    <col min="13837" max="13837" width="0.28515625" customWidth="1"/>
    <col min="14079" max="14079" width="6.85546875" customWidth="1"/>
    <col min="14080" max="14080" width="2" customWidth="1"/>
    <col min="14081" max="14081" width="3" customWidth="1"/>
    <col min="14082" max="14083" width="5.140625" customWidth="1"/>
    <col min="14084" max="14084" width="44.5703125" customWidth="1"/>
    <col min="14085" max="14085" width="10.28515625" customWidth="1"/>
    <col min="14086" max="14086" width="11.42578125" customWidth="1"/>
    <col min="14087" max="14087" width="3.85546875" customWidth="1"/>
    <col min="14088" max="14088" width="6.28515625" customWidth="1"/>
    <col min="14089" max="14089" width="6.7109375" customWidth="1"/>
    <col min="14090" max="14090" width="3.42578125" customWidth="1"/>
    <col min="14091" max="14091" width="0" hidden="1" customWidth="1"/>
    <col min="14092" max="14092" width="0.140625" customWidth="1"/>
    <col min="14093" max="14093" width="0.28515625" customWidth="1"/>
    <col min="14335" max="14335" width="6.85546875" customWidth="1"/>
    <col min="14336" max="14336" width="2" customWidth="1"/>
    <col min="14337" max="14337" width="3" customWidth="1"/>
    <col min="14338" max="14339" width="5.140625" customWidth="1"/>
    <col min="14340" max="14340" width="44.5703125" customWidth="1"/>
    <col min="14341" max="14341" width="10.28515625" customWidth="1"/>
    <col min="14342" max="14342" width="11.42578125" customWidth="1"/>
    <col min="14343" max="14343" width="3.85546875" customWidth="1"/>
    <col min="14344" max="14344" width="6.28515625" customWidth="1"/>
    <col min="14345" max="14345" width="6.7109375" customWidth="1"/>
    <col min="14346" max="14346" width="3.42578125" customWidth="1"/>
    <col min="14347" max="14347" width="0" hidden="1" customWidth="1"/>
    <col min="14348" max="14348" width="0.140625" customWidth="1"/>
    <col min="14349" max="14349" width="0.28515625" customWidth="1"/>
    <col min="14591" max="14591" width="6.85546875" customWidth="1"/>
    <col min="14592" max="14592" width="2" customWidth="1"/>
    <col min="14593" max="14593" width="3" customWidth="1"/>
    <col min="14594" max="14595" width="5.140625" customWidth="1"/>
    <col min="14596" max="14596" width="44.5703125" customWidth="1"/>
    <col min="14597" max="14597" width="10.28515625" customWidth="1"/>
    <col min="14598" max="14598" width="11.42578125" customWidth="1"/>
    <col min="14599" max="14599" width="3.85546875" customWidth="1"/>
    <col min="14600" max="14600" width="6.28515625" customWidth="1"/>
    <col min="14601" max="14601" width="6.7109375" customWidth="1"/>
    <col min="14602" max="14602" width="3.42578125" customWidth="1"/>
    <col min="14603" max="14603" width="0" hidden="1" customWidth="1"/>
    <col min="14604" max="14604" width="0.140625" customWidth="1"/>
    <col min="14605" max="14605" width="0.28515625" customWidth="1"/>
    <col min="14847" max="14847" width="6.85546875" customWidth="1"/>
    <col min="14848" max="14848" width="2" customWidth="1"/>
    <col min="14849" max="14849" width="3" customWidth="1"/>
    <col min="14850" max="14851" width="5.140625" customWidth="1"/>
    <col min="14852" max="14852" width="44.5703125" customWidth="1"/>
    <col min="14853" max="14853" width="10.28515625" customWidth="1"/>
    <col min="14854" max="14854" width="11.42578125" customWidth="1"/>
    <col min="14855" max="14855" width="3.85546875" customWidth="1"/>
    <col min="14856" max="14856" width="6.28515625" customWidth="1"/>
    <col min="14857" max="14857" width="6.7109375" customWidth="1"/>
    <col min="14858" max="14858" width="3.42578125" customWidth="1"/>
    <col min="14859" max="14859" width="0" hidden="1" customWidth="1"/>
    <col min="14860" max="14860" width="0.140625" customWidth="1"/>
    <col min="14861" max="14861" width="0.28515625" customWidth="1"/>
    <col min="15103" max="15103" width="6.85546875" customWidth="1"/>
    <col min="15104" max="15104" width="2" customWidth="1"/>
    <col min="15105" max="15105" width="3" customWidth="1"/>
    <col min="15106" max="15107" width="5.140625" customWidth="1"/>
    <col min="15108" max="15108" width="44.5703125" customWidth="1"/>
    <col min="15109" max="15109" width="10.28515625" customWidth="1"/>
    <col min="15110" max="15110" width="11.42578125" customWidth="1"/>
    <col min="15111" max="15111" width="3.85546875" customWidth="1"/>
    <col min="15112" max="15112" width="6.28515625" customWidth="1"/>
    <col min="15113" max="15113" width="6.7109375" customWidth="1"/>
    <col min="15114" max="15114" width="3.42578125" customWidth="1"/>
    <col min="15115" max="15115" width="0" hidden="1" customWidth="1"/>
    <col min="15116" max="15116" width="0.140625" customWidth="1"/>
    <col min="15117" max="15117" width="0.28515625" customWidth="1"/>
    <col min="15359" max="15359" width="6.85546875" customWidth="1"/>
    <col min="15360" max="15360" width="2" customWidth="1"/>
    <col min="15361" max="15361" width="3" customWidth="1"/>
    <col min="15362" max="15363" width="5.140625" customWidth="1"/>
    <col min="15364" max="15364" width="44.5703125" customWidth="1"/>
    <col min="15365" max="15365" width="10.28515625" customWidth="1"/>
    <col min="15366" max="15366" width="11.42578125" customWidth="1"/>
    <col min="15367" max="15367" width="3.85546875" customWidth="1"/>
    <col min="15368" max="15368" width="6.28515625" customWidth="1"/>
    <col min="15369" max="15369" width="6.7109375" customWidth="1"/>
    <col min="15370" max="15370" width="3.42578125" customWidth="1"/>
    <col min="15371" max="15371" width="0" hidden="1" customWidth="1"/>
    <col min="15372" max="15372" width="0.140625" customWidth="1"/>
    <col min="15373" max="15373" width="0.28515625" customWidth="1"/>
    <col min="15615" max="15615" width="6.85546875" customWidth="1"/>
    <col min="15616" max="15616" width="2" customWidth="1"/>
    <col min="15617" max="15617" width="3" customWidth="1"/>
    <col min="15618" max="15619" width="5.140625" customWidth="1"/>
    <col min="15620" max="15620" width="44.5703125" customWidth="1"/>
    <col min="15621" max="15621" width="10.28515625" customWidth="1"/>
    <col min="15622" max="15622" width="11.42578125" customWidth="1"/>
    <col min="15623" max="15623" width="3.85546875" customWidth="1"/>
    <col min="15624" max="15624" width="6.28515625" customWidth="1"/>
    <col min="15625" max="15625" width="6.7109375" customWidth="1"/>
    <col min="15626" max="15626" width="3.42578125" customWidth="1"/>
    <col min="15627" max="15627" width="0" hidden="1" customWidth="1"/>
    <col min="15628" max="15628" width="0.140625" customWidth="1"/>
    <col min="15629" max="15629" width="0.28515625" customWidth="1"/>
    <col min="15871" max="15871" width="6.85546875" customWidth="1"/>
    <col min="15872" max="15872" width="2" customWidth="1"/>
    <col min="15873" max="15873" width="3" customWidth="1"/>
    <col min="15874" max="15875" width="5.140625" customWidth="1"/>
    <col min="15876" max="15876" width="44.5703125" customWidth="1"/>
    <col min="15877" max="15877" width="10.28515625" customWidth="1"/>
    <col min="15878" max="15878" width="11.42578125" customWidth="1"/>
    <col min="15879" max="15879" width="3.85546875" customWidth="1"/>
    <col min="15880" max="15880" width="6.28515625" customWidth="1"/>
    <col min="15881" max="15881" width="6.7109375" customWidth="1"/>
    <col min="15882" max="15882" width="3.42578125" customWidth="1"/>
    <col min="15883" max="15883" width="0" hidden="1" customWidth="1"/>
    <col min="15884" max="15884" width="0.140625" customWidth="1"/>
    <col min="15885" max="15885" width="0.28515625" customWidth="1"/>
    <col min="16127" max="16127" width="6.85546875" customWidth="1"/>
    <col min="16128" max="16128" width="2" customWidth="1"/>
    <col min="16129" max="16129" width="3" customWidth="1"/>
    <col min="16130" max="16131" width="5.140625" customWidth="1"/>
    <col min="16132" max="16132" width="44.5703125" customWidth="1"/>
    <col min="16133" max="16133" width="10.28515625" customWidth="1"/>
    <col min="16134" max="16134" width="11.42578125" customWidth="1"/>
    <col min="16135" max="16135" width="3.85546875" customWidth="1"/>
    <col min="16136" max="16136" width="6.28515625" customWidth="1"/>
    <col min="16137" max="16137" width="6.7109375" customWidth="1"/>
    <col min="16138" max="16138" width="3.42578125" customWidth="1"/>
    <col min="16139" max="16139" width="0" hidden="1" customWidth="1"/>
    <col min="16140" max="16140" width="0.140625" customWidth="1"/>
    <col min="16141" max="16141" width="0.28515625" customWidth="1"/>
  </cols>
  <sheetData>
    <row r="1" spans="1:15" ht="3.6" customHeight="1"/>
    <row r="2" spans="1:15" ht="63" customHeight="1">
      <c r="A2" s="245" t="s">
        <v>543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1:15" ht="18" customHeight="1">
      <c r="J3" s="246"/>
      <c r="K3" s="246"/>
      <c r="L3" s="246"/>
    </row>
    <row r="4" spans="1:15" ht="18" customHeight="1">
      <c r="A4" s="247" t="s">
        <v>544</v>
      </c>
      <c r="B4" s="249" t="s">
        <v>522</v>
      </c>
      <c r="C4" s="250"/>
      <c r="D4" s="253" t="s">
        <v>192</v>
      </c>
      <c r="E4" s="253" t="s">
        <v>193</v>
      </c>
      <c r="F4" s="247" t="s">
        <v>545</v>
      </c>
      <c r="G4" s="247" t="s">
        <v>546</v>
      </c>
      <c r="H4" s="247" t="s">
        <v>547</v>
      </c>
      <c r="I4" s="255" t="s">
        <v>197</v>
      </c>
      <c r="J4" s="256"/>
    </row>
    <row r="5" spans="1:15" ht="27.2" customHeight="1">
      <c r="A5" s="248"/>
      <c r="B5" s="251"/>
      <c r="C5" s="252"/>
      <c r="D5" s="254"/>
      <c r="E5" s="254"/>
      <c r="F5" s="248"/>
      <c r="G5" s="248"/>
      <c r="H5" s="248"/>
      <c r="I5" s="76" t="s">
        <v>548</v>
      </c>
      <c r="J5" s="76" t="s">
        <v>549</v>
      </c>
    </row>
    <row r="6" spans="1:15" ht="15.2" customHeight="1">
      <c r="A6" s="74" t="s">
        <v>36</v>
      </c>
      <c r="B6" s="257" t="s">
        <v>37</v>
      </c>
      <c r="C6" s="258"/>
      <c r="D6" s="74" t="s">
        <v>38</v>
      </c>
      <c r="E6" s="74" t="s">
        <v>195</v>
      </c>
      <c r="F6" s="74" t="s">
        <v>196</v>
      </c>
      <c r="G6" s="74" t="s">
        <v>213</v>
      </c>
      <c r="H6" s="74" t="s">
        <v>216</v>
      </c>
      <c r="I6" s="77" t="s">
        <v>218</v>
      </c>
      <c r="J6" s="79" t="s">
        <v>286</v>
      </c>
    </row>
    <row r="7" spans="1:15" ht="16.5" customHeight="1">
      <c r="A7" s="69" t="s">
        <v>550</v>
      </c>
      <c r="B7" s="238" t="s">
        <v>551</v>
      </c>
      <c r="C7" s="239"/>
      <c r="D7" s="69" t="s">
        <v>4</v>
      </c>
      <c r="E7" s="69" t="s">
        <v>4</v>
      </c>
      <c r="F7" s="63" t="s">
        <v>552</v>
      </c>
      <c r="G7" s="69"/>
      <c r="H7" s="68" t="e">
        <f>H8+H101+H153+H183+H227+H260+H287+H310</f>
        <v>#REF!</v>
      </c>
      <c r="I7" s="68" t="e">
        <f>I8+I101+I153+I183+I227+I260+I287+I310</f>
        <v>#REF!</v>
      </c>
      <c r="J7" s="68">
        <f>J8+J101+J183</f>
        <v>387287.2</v>
      </c>
      <c r="N7" s="64"/>
    </row>
    <row r="8" spans="1:15" ht="16.5" customHeight="1">
      <c r="A8" s="69" t="s">
        <v>553</v>
      </c>
      <c r="B8" s="238" t="s">
        <v>36</v>
      </c>
      <c r="C8" s="239"/>
      <c r="D8" s="69" t="s">
        <v>35</v>
      </c>
      <c r="E8" s="69" t="s">
        <v>35</v>
      </c>
      <c r="F8" s="63" t="s">
        <v>554</v>
      </c>
      <c r="G8" s="69"/>
      <c r="H8" s="70">
        <v>583354.48300000001</v>
      </c>
      <c r="I8" s="68">
        <f>I9+I61</f>
        <v>657007.1</v>
      </c>
      <c r="J8" s="68">
        <f>J9</f>
        <v>41434.800000000003</v>
      </c>
    </row>
    <row r="9" spans="1:15" ht="16.5" customHeight="1">
      <c r="A9" s="69" t="s">
        <v>555</v>
      </c>
      <c r="B9" s="238" t="s">
        <v>36</v>
      </c>
      <c r="C9" s="239"/>
      <c r="D9" s="69" t="s">
        <v>36</v>
      </c>
      <c r="E9" s="69" t="s">
        <v>35</v>
      </c>
      <c r="F9" s="63" t="s">
        <v>556</v>
      </c>
      <c r="G9" s="69"/>
      <c r="H9" s="70">
        <f>I9+J9</f>
        <v>690441.9</v>
      </c>
      <c r="I9" s="68">
        <f>I10</f>
        <v>649007.1</v>
      </c>
      <c r="J9" s="68">
        <f>J10</f>
        <v>41434.800000000003</v>
      </c>
    </row>
    <row r="10" spans="1:15" ht="16.5" customHeight="1">
      <c r="A10" s="69" t="s">
        <v>557</v>
      </c>
      <c r="B10" s="238" t="s">
        <v>36</v>
      </c>
      <c r="C10" s="239"/>
      <c r="D10" s="69" t="s">
        <v>36</v>
      </c>
      <c r="E10" s="69" t="s">
        <v>36</v>
      </c>
      <c r="F10" s="63" t="s">
        <v>558</v>
      </c>
      <c r="G10" s="69"/>
      <c r="H10" s="70">
        <f>I10+J10</f>
        <v>690441.9</v>
      </c>
      <c r="I10" s="68">
        <f>I11+I12+I13+I14+I15+I16+I17+I18+I19+I20+I21+I22+I23+I24+I25+I26+I27+I28+I29+I30+I31+I32+I33+I34+I35+I36+I37+I38+I39+I40+I41+I42</f>
        <v>649007.1</v>
      </c>
      <c r="J10" s="68">
        <f>J44+J45+J46</f>
        <v>41434.800000000003</v>
      </c>
    </row>
    <row r="11" spans="1:15" ht="16.5" customHeight="1">
      <c r="A11" s="69"/>
      <c r="B11" s="238"/>
      <c r="C11" s="239"/>
      <c r="D11" s="69"/>
      <c r="E11" s="69"/>
      <c r="F11" s="63" t="s">
        <v>528</v>
      </c>
      <c r="G11" s="69" t="s">
        <v>51</v>
      </c>
      <c r="H11" s="70">
        <f t="shared" ref="H11:H43" si="0">I11</f>
        <v>454800</v>
      </c>
      <c r="I11" s="68">
        <v>454800</v>
      </c>
      <c r="J11" s="68" t="s">
        <v>28</v>
      </c>
    </row>
    <row r="12" spans="1:15" ht="16.5" customHeight="1">
      <c r="A12" s="69"/>
      <c r="B12" s="238"/>
      <c r="C12" s="239"/>
      <c r="D12" s="69"/>
      <c r="E12" s="69"/>
      <c r="F12" s="63" t="s">
        <v>529</v>
      </c>
      <c r="G12" s="69" t="s">
        <v>52</v>
      </c>
      <c r="H12" s="70">
        <f t="shared" si="0"/>
        <v>22000</v>
      </c>
      <c r="I12" s="68">
        <v>22000</v>
      </c>
      <c r="J12" s="68" t="s">
        <v>28</v>
      </c>
    </row>
    <row r="13" spans="1:15" ht="16.5" customHeight="1">
      <c r="A13" s="69"/>
      <c r="B13" s="238"/>
      <c r="C13" s="239"/>
      <c r="D13" s="69"/>
      <c r="E13" s="69"/>
      <c r="F13" s="63" t="s">
        <v>530</v>
      </c>
      <c r="G13" s="69" t="s">
        <v>55</v>
      </c>
      <c r="H13" s="70">
        <f t="shared" si="0"/>
        <v>0</v>
      </c>
      <c r="I13" s="68">
        <v>0</v>
      </c>
      <c r="J13" s="68" t="s">
        <v>28</v>
      </c>
    </row>
    <row r="14" spans="1:15" ht="16.5" customHeight="1">
      <c r="A14" s="69"/>
      <c r="B14" s="238"/>
      <c r="C14" s="239"/>
      <c r="D14" s="69"/>
      <c r="E14" s="69"/>
      <c r="F14" s="63" t="s">
        <v>531</v>
      </c>
      <c r="G14" s="69" t="s">
        <v>56</v>
      </c>
      <c r="H14" s="70">
        <f t="shared" si="0"/>
        <v>600</v>
      </c>
      <c r="I14" s="68">
        <v>600</v>
      </c>
      <c r="J14" s="68" t="s">
        <v>28</v>
      </c>
      <c r="O14" t="s">
        <v>931</v>
      </c>
    </row>
    <row r="15" spans="1:15" ht="16.5" customHeight="1">
      <c r="A15" s="69"/>
      <c r="B15" s="238"/>
      <c r="C15" s="239"/>
      <c r="D15" s="69"/>
      <c r="E15" s="69"/>
      <c r="F15" s="63" t="s">
        <v>532</v>
      </c>
      <c r="G15" s="69" t="s">
        <v>57</v>
      </c>
      <c r="H15" s="70">
        <f t="shared" si="0"/>
        <v>4180</v>
      </c>
      <c r="I15" s="68">
        <v>4180</v>
      </c>
      <c r="J15" s="68" t="s">
        <v>28</v>
      </c>
    </row>
    <row r="16" spans="1:15" ht="16.5" customHeight="1">
      <c r="A16" s="69"/>
      <c r="B16" s="238"/>
      <c r="C16" s="239"/>
      <c r="D16" s="69"/>
      <c r="E16" s="69"/>
      <c r="F16" s="63" t="s">
        <v>533</v>
      </c>
      <c r="G16" s="69" t="s">
        <v>58</v>
      </c>
      <c r="H16" s="70">
        <f t="shared" si="0"/>
        <v>0</v>
      </c>
      <c r="I16" s="68">
        <v>0</v>
      </c>
      <c r="J16" s="68" t="s">
        <v>28</v>
      </c>
    </row>
    <row r="17" spans="1:14" ht="16.5" customHeight="1">
      <c r="A17" s="69"/>
      <c r="B17" s="238"/>
      <c r="C17" s="239"/>
      <c r="D17" s="69"/>
      <c r="E17" s="69"/>
      <c r="F17" s="63" t="s">
        <v>534</v>
      </c>
      <c r="G17" s="69" t="s">
        <v>59</v>
      </c>
      <c r="H17" s="70">
        <f t="shared" si="0"/>
        <v>6000</v>
      </c>
      <c r="I17" s="68">
        <v>6000</v>
      </c>
      <c r="J17" s="68" t="s">
        <v>28</v>
      </c>
    </row>
    <row r="18" spans="1:14" ht="16.5" customHeight="1">
      <c r="A18" s="69"/>
      <c r="B18" s="238"/>
      <c r="C18" s="239"/>
      <c r="D18" s="69"/>
      <c r="E18" s="69"/>
      <c r="F18" s="63" t="s">
        <v>535</v>
      </c>
      <c r="G18" s="69" t="s">
        <v>60</v>
      </c>
      <c r="H18" s="70">
        <f t="shared" si="0"/>
        <v>1300</v>
      </c>
      <c r="I18" s="68">
        <v>1300</v>
      </c>
      <c r="J18" s="68" t="s">
        <v>28</v>
      </c>
    </row>
    <row r="19" spans="1:14" ht="16.5" customHeight="1">
      <c r="A19" s="69"/>
      <c r="B19" s="238"/>
      <c r="C19" s="239"/>
      <c r="D19" s="69"/>
      <c r="E19" s="69"/>
      <c r="F19" s="63" t="s">
        <v>536</v>
      </c>
      <c r="G19" s="69" t="s">
        <v>61</v>
      </c>
      <c r="H19" s="70">
        <f t="shared" si="0"/>
        <v>2128.5</v>
      </c>
      <c r="I19" s="68">
        <v>2128.5</v>
      </c>
      <c r="J19" s="68" t="s">
        <v>28</v>
      </c>
      <c r="N19" s="64"/>
    </row>
    <row r="20" spans="1:14" ht="16.5" customHeight="1">
      <c r="A20" s="69"/>
      <c r="B20" s="238"/>
      <c r="C20" s="239"/>
      <c r="D20" s="69"/>
      <c r="E20" s="69"/>
      <c r="F20" s="63" t="s">
        <v>537</v>
      </c>
      <c r="G20" s="69" t="s">
        <v>538</v>
      </c>
      <c r="H20" s="70">
        <f t="shared" si="0"/>
        <v>1200</v>
      </c>
      <c r="I20" s="68">
        <v>1200</v>
      </c>
      <c r="J20" s="68" t="s">
        <v>28</v>
      </c>
    </row>
    <row r="21" spans="1:14" ht="16.5" customHeight="1">
      <c r="A21" s="69"/>
      <c r="B21" s="238"/>
      <c r="C21" s="239"/>
      <c r="D21" s="69"/>
      <c r="E21" s="69"/>
      <c r="F21" s="63" t="s">
        <v>539</v>
      </c>
      <c r="G21" s="69" t="s">
        <v>63</v>
      </c>
      <c r="H21" s="70">
        <f t="shared" si="0"/>
        <v>1000</v>
      </c>
      <c r="I21" s="68">
        <v>1000</v>
      </c>
      <c r="J21" s="68" t="s">
        <v>28</v>
      </c>
    </row>
    <row r="22" spans="1:14" ht="16.5" customHeight="1">
      <c r="A22" s="69"/>
      <c r="B22" s="238"/>
      <c r="C22" s="239"/>
      <c r="D22" s="69"/>
      <c r="E22" s="69"/>
      <c r="F22" s="63" t="s">
        <v>540</v>
      </c>
      <c r="G22" s="69" t="s">
        <v>66</v>
      </c>
      <c r="H22" s="70">
        <f t="shared" si="0"/>
        <v>4600</v>
      </c>
      <c r="I22" s="68">
        <v>4600</v>
      </c>
      <c r="J22" s="68" t="s">
        <v>28</v>
      </c>
    </row>
    <row r="23" spans="1:14" ht="16.5" customHeight="1">
      <c r="A23" s="69"/>
      <c r="B23" s="238"/>
      <c r="C23" s="239"/>
      <c r="D23" s="69"/>
      <c r="E23" s="69"/>
      <c r="F23" s="63" t="s">
        <v>541</v>
      </c>
      <c r="G23" s="69">
        <v>4234</v>
      </c>
      <c r="H23" s="70">
        <f t="shared" si="0"/>
        <v>1700</v>
      </c>
      <c r="I23" s="68">
        <v>1700</v>
      </c>
      <c r="J23" s="68" t="s">
        <v>28</v>
      </c>
    </row>
    <row r="24" spans="1:14" ht="16.5" customHeight="1">
      <c r="A24" s="69"/>
      <c r="B24" s="238"/>
      <c r="C24" s="239"/>
      <c r="D24" s="69"/>
      <c r="E24" s="69"/>
      <c r="F24" s="66" t="s">
        <v>927</v>
      </c>
      <c r="G24" s="69">
        <v>4235</v>
      </c>
      <c r="H24" s="70">
        <f t="shared" si="0"/>
        <v>1000</v>
      </c>
      <c r="I24" s="68">
        <v>1000</v>
      </c>
      <c r="J24" s="68" t="s">
        <v>28</v>
      </c>
    </row>
    <row r="25" spans="1:14" ht="16.5" customHeight="1">
      <c r="A25" s="69"/>
      <c r="B25" s="238"/>
      <c r="C25" s="239"/>
      <c r="D25" s="69"/>
      <c r="E25" s="69"/>
      <c r="F25" s="63" t="s">
        <v>542</v>
      </c>
      <c r="G25" s="69" t="s">
        <v>70</v>
      </c>
      <c r="H25" s="70">
        <f t="shared" si="0"/>
        <v>9000</v>
      </c>
      <c r="I25" s="68">
        <v>9000</v>
      </c>
      <c r="J25" s="68" t="s">
        <v>28</v>
      </c>
    </row>
    <row r="26" spans="1:14" ht="16.5" customHeight="1">
      <c r="A26" s="69"/>
      <c r="B26" s="238"/>
      <c r="C26" s="239"/>
      <c r="D26" s="69"/>
      <c r="E26" s="69"/>
      <c r="F26" s="63" t="s">
        <v>559</v>
      </c>
      <c r="G26" s="69" t="s">
        <v>71</v>
      </c>
      <c r="H26" s="70">
        <f t="shared" si="0"/>
        <v>15000</v>
      </c>
      <c r="I26" s="68">
        <v>15000</v>
      </c>
      <c r="J26" s="68" t="s">
        <v>28</v>
      </c>
    </row>
    <row r="27" spans="1:14" ht="16.5" customHeight="1">
      <c r="A27" s="69"/>
      <c r="B27" s="238"/>
      <c r="C27" s="239"/>
      <c r="D27" s="69"/>
      <c r="E27" s="69"/>
      <c r="F27" s="63" t="s">
        <v>560</v>
      </c>
      <c r="G27" s="69" t="s">
        <v>72</v>
      </c>
      <c r="H27" s="70">
        <f t="shared" si="0"/>
        <v>5000</v>
      </c>
      <c r="I27" s="68">
        <v>5000</v>
      </c>
      <c r="J27" s="68" t="s">
        <v>28</v>
      </c>
    </row>
    <row r="28" spans="1:14" ht="16.5" customHeight="1">
      <c r="A28" s="69"/>
      <c r="B28" s="238"/>
      <c r="C28" s="239"/>
      <c r="D28" s="69"/>
      <c r="E28" s="69"/>
      <c r="F28" s="63" t="s">
        <v>561</v>
      </c>
      <c r="G28" s="69" t="s">
        <v>73</v>
      </c>
      <c r="H28" s="70">
        <f t="shared" si="0"/>
        <v>0</v>
      </c>
      <c r="I28" s="68">
        <v>0</v>
      </c>
      <c r="J28" s="68" t="s">
        <v>28</v>
      </c>
    </row>
    <row r="29" spans="1:14" ht="16.5" customHeight="1">
      <c r="A29" s="69"/>
      <c r="B29" s="238"/>
      <c r="C29" s="239"/>
      <c r="D29" s="69"/>
      <c r="E29" s="69"/>
      <c r="F29" s="63" t="s">
        <v>562</v>
      </c>
      <c r="G29" s="69" t="s">
        <v>74</v>
      </c>
      <c r="H29" s="70">
        <f t="shared" si="0"/>
        <v>8000</v>
      </c>
      <c r="I29" s="68">
        <v>8000</v>
      </c>
      <c r="J29" s="68" t="s">
        <v>28</v>
      </c>
    </row>
    <row r="30" spans="1:14" ht="16.5" customHeight="1">
      <c r="A30" s="69"/>
      <c r="B30" s="238"/>
      <c r="C30" s="239"/>
      <c r="D30" s="69"/>
      <c r="E30" s="69"/>
      <c r="F30" s="63" t="s">
        <v>563</v>
      </c>
      <c r="G30" s="69" t="s">
        <v>75</v>
      </c>
      <c r="H30" s="70">
        <f t="shared" si="0"/>
        <v>7500</v>
      </c>
      <c r="I30" s="68">
        <v>7500</v>
      </c>
      <c r="J30" s="68" t="s">
        <v>28</v>
      </c>
    </row>
    <row r="31" spans="1:14" ht="16.5" customHeight="1">
      <c r="A31" s="69"/>
      <c r="B31" s="238"/>
      <c r="C31" s="239"/>
      <c r="D31" s="69"/>
      <c r="E31" s="69"/>
      <c r="F31" s="63" t="s">
        <v>564</v>
      </c>
      <c r="G31" s="69" t="s">
        <v>76</v>
      </c>
      <c r="H31" s="70">
        <f t="shared" si="0"/>
        <v>2000</v>
      </c>
      <c r="I31" s="68">
        <v>2000</v>
      </c>
      <c r="J31" s="68" t="s">
        <v>28</v>
      </c>
    </row>
    <row r="32" spans="1:14" ht="16.5" customHeight="1">
      <c r="A32" s="69"/>
      <c r="B32" s="238"/>
      <c r="C32" s="239"/>
      <c r="D32" s="69"/>
      <c r="E32" s="69"/>
      <c r="F32" s="63" t="s">
        <v>565</v>
      </c>
      <c r="G32" s="69" t="s">
        <v>78</v>
      </c>
      <c r="H32" s="70">
        <f t="shared" si="0"/>
        <v>21100</v>
      </c>
      <c r="I32" s="68">
        <v>21100</v>
      </c>
      <c r="J32" s="68" t="s">
        <v>28</v>
      </c>
    </row>
    <row r="33" spans="1:10" ht="16.5" customHeight="1">
      <c r="A33" s="69"/>
      <c r="B33" s="238"/>
      <c r="C33" s="239"/>
      <c r="D33" s="69"/>
      <c r="E33" s="69"/>
      <c r="F33" s="63" t="s">
        <v>566</v>
      </c>
      <c r="G33" s="69" t="s">
        <v>80</v>
      </c>
      <c r="H33" s="70">
        <f t="shared" si="0"/>
        <v>400</v>
      </c>
      <c r="I33" s="68">
        <v>400</v>
      </c>
      <c r="J33" s="68" t="s">
        <v>28</v>
      </c>
    </row>
    <row r="34" spans="1:10" ht="16.5" customHeight="1">
      <c r="A34" s="69"/>
      <c r="B34" s="238"/>
      <c r="C34" s="239"/>
      <c r="D34" s="69"/>
      <c r="E34" s="69"/>
      <c r="F34" s="63" t="s">
        <v>567</v>
      </c>
      <c r="G34" s="69" t="s">
        <v>81</v>
      </c>
      <c r="H34" s="70">
        <f t="shared" si="0"/>
        <v>7000</v>
      </c>
      <c r="I34" s="68">
        <v>7000</v>
      </c>
      <c r="J34" s="68" t="s">
        <v>28</v>
      </c>
    </row>
    <row r="35" spans="1:10" ht="16.5" customHeight="1">
      <c r="A35" s="69"/>
      <c r="B35" s="238"/>
      <c r="C35" s="239"/>
      <c r="D35" s="69"/>
      <c r="E35" s="69"/>
      <c r="F35" s="63" t="s">
        <v>568</v>
      </c>
      <c r="G35" s="69" t="s">
        <v>82</v>
      </c>
      <c r="H35" s="70">
        <f t="shared" si="0"/>
        <v>45000</v>
      </c>
      <c r="I35" s="68">
        <v>45000</v>
      </c>
      <c r="J35" s="68" t="s">
        <v>28</v>
      </c>
    </row>
    <row r="36" spans="1:10" ht="16.5" customHeight="1">
      <c r="A36" s="69"/>
      <c r="B36" s="238"/>
      <c r="C36" s="239"/>
      <c r="D36" s="69"/>
      <c r="E36" s="69"/>
      <c r="F36" s="63" t="s">
        <v>569</v>
      </c>
      <c r="G36" s="69" t="s">
        <v>90</v>
      </c>
      <c r="H36" s="70">
        <f t="shared" si="0"/>
        <v>0</v>
      </c>
      <c r="I36" s="68">
        <v>0</v>
      </c>
      <c r="J36" s="68" t="s">
        <v>28</v>
      </c>
    </row>
    <row r="37" spans="1:10" ht="16.5" customHeight="1">
      <c r="A37" s="69"/>
      <c r="B37" s="238"/>
      <c r="C37" s="239"/>
      <c r="D37" s="69"/>
      <c r="E37" s="69"/>
      <c r="F37" s="63" t="s">
        <v>570</v>
      </c>
      <c r="G37" s="69" t="s">
        <v>103</v>
      </c>
      <c r="H37" s="70">
        <f t="shared" si="0"/>
        <v>3850</v>
      </c>
      <c r="I37" s="68">
        <v>3850</v>
      </c>
      <c r="J37" s="68" t="s">
        <v>28</v>
      </c>
    </row>
    <row r="38" spans="1:10" ht="16.5" customHeight="1">
      <c r="A38" s="69"/>
      <c r="B38" s="238"/>
      <c r="C38" s="239"/>
      <c r="D38" s="69"/>
      <c r="E38" s="69"/>
      <c r="F38" s="63" t="s">
        <v>571</v>
      </c>
      <c r="G38" s="69" t="s">
        <v>107</v>
      </c>
      <c r="H38" s="70">
        <f t="shared" si="0"/>
        <v>6000</v>
      </c>
      <c r="I38" s="68">
        <v>6000</v>
      </c>
      <c r="J38" s="68" t="s">
        <v>28</v>
      </c>
    </row>
    <row r="39" spans="1:10" ht="16.5" customHeight="1">
      <c r="A39" s="69"/>
      <c r="B39" s="238"/>
      <c r="C39" s="239"/>
      <c r="D39" s="69"/>
      <c r="E39" s="69"/>
      <c r="F39" s="63" t="s">
        <v>572</v>
      </c>
      <c r="G39" s="69" t="s">
        <v>520</v>
      </c>
      <c r="H39" s="70">
        <f t="shared" si="0"/>
        <v>8000</v>
      </c>
      <c r="I39" s="68">
        <v>8000</v>
      </c>
      <c r="J39" s="68" t="s">
        <v>28</v>
      </c>
    </row>
    <row r="40" spans="1:10" ht="16.5" customHeight="1">
      <c r="A40" s="69"/>
      <c r="B40" s="238"/>
      <c r="C40" s="239"/>
      <c r="D40" s="69"/>
      <c r="E40" s="69"/>
      <c r="F40" s="63" t="s">
        <v>573</v>
      </c>
      <c r="G40" s="69" t="s">
        <v>111</v>
      </c>
      <c r="H40" s="70">
        <f t="shared" si="0"/>
        <v>8200</v>
      </c>
      <c r="I40" s="68">
        <v>8200</v>
      </c>
      <c r="J40" s="68" t="s">
        <v>28</v>
      </c>
    </row>
    <row r="41" spans="1:10" ht="16.5" customHeight="1">
      <c r="A41" s="69"/>
      <c r="B41" s="238"/>
      <c r="C41" s="239"/>
      <c r="D41" s="69"/>
      <c r="E41" s="69"/>
      <c r="F41" s="63" t="s">
        <v>574</v>
      </c>
      <c r="G41" s="69" t="s">
        <v>113</v>
      </c>
      <c r="H41" s="70">
        <f t="shared" si="0"/>
        <v>1700</v>
      </c>
      <c r="I41" s="68">
        <v>1700</v>
      </c>
      <c r="J41" s="68" t="s">
        <v>28</v>
      </c>
    </row>
    <row r="42" spans="1:10" ht="16.5" customHeight="1">
      <c r="A42" s="69"/>
      <c r="B42" s="238"/>
      <c r="C42" s="239"/>
      <c r="D42" s="69"/>
      <c r="E42" s="69"/>
      <c r="F42" s="63" t="s">
        <v>575</v>
      </c>
      <c r="G42" s="69" t="s">
        <v>118</v>
      </c>
      <c r="H42" s="70">
        <f t="shared" si="0"/>
        <v>748.6</v>
      </c>
      <c r="I42" s="68">
        <v>748.6</v>
      </c>
      <c r="J42" s="68" t="s">
        <v>28</v>
      </c>
    </row>
    <row r="43" spans="1:10" ht="16.5" customHeight="1">
      <c r="A43" s="69"/>
      <c r="B43" s="238"/>
      <c r="C43" s="239"/>
      <c r="D43" s="69"/>
      <c r="E43" s="69"/>
      <c r="F43" s="63" t="s">
        <v>576</v>
      </c>
      <c r="G43" s="69" t="s">
        <v>119</v>
      </c>
      <c r="H43" s="70">
        <f t="shared" si="0"/>
        <v>0</v>
      </c>
      <c r="I43" s="68">
        <v>0</v>
      </c>
      <c r="J43" s="68" t="s">
        <v>929</v>
      </c>
    </row>
    <row r="44" spans="1:10" ht="16.5" customHeight="1">
      <c r="A44" s="69"/>
      <c r="B44" s="238"/>
      <c r="C44" s="239"/>
      <c r="D44" s="69"/>
      <c r="E44" s="69"/>
      <c r="F44" s="63" t="s">
        <v>577</v>
      </c>
      <c r="G44" s="69" t="s">
        <v>123</v>
      </c>
      <c r="H44" s="70">
        <f>J44</f>
        <v>31434.799999999999</v>
      </c>
      <c r="I44" s="68">
        <v>0</v>
      </c>
      <c r="J44" s="68">
        <v>31434.799999999999</v>
      </c>
    </row>
    <row r="45" spans="1:10" ht="16.5" customHeight="1">
      <c r="A45" s="69"/>
      <c r="B45" s="238"/>
      <c r="C45" s="239"/>
      <c r="D45" s="69"/>
      <c r="E45" s="69"/>
      <c r="F45" s="63"/>
      <c r="G45" s="69">
        <v>5134</v>
      </c>
      <c r="H45" s="70">
        <f>J45</f>
        <v>5000</v>
      </c>
      <c r="I45" s="68">
        <v>0</v>
      </c>
      <c r="J45" s="68">
        <v>5000</v>
      </c>
    </row>
    <row r="46" spans="1:10" ht="16.5" customHeight="1">
      <c r="A46" s="69"/>
      <c r="B46" s="238"/>
      <c r="C46" s="239"/>
      <c r="D46" s="69"/>
      <c r="E46" s="69"/>
      <c r="F46" s="63" t="s">
        <v>579</v>
      </c>
      <c r="G46" s="69" t="s">
        <v>125</v>
      </c>
      <c r="H46" s="70">
        <f>J46</f>
        <v>5000</v>
      </c>
      <c r="I46" s="68">
        <v>0</v>
      </c>
      <c r="J46" s="68">
        <v>5000</v>
      </c>
    </row>
    <row r="47" spans="1:10" ht="16.5" customHeight="1">
      <c r="A47" s="69" t="s">
        <v>580</v>
      </c>
      <c r="B47" s="238" t="s">
        <v>36</v>
      </c>
      <c r="C47" s="239"/>
      <c r="D47" s="69" t="s">
        <v>36</v>
      </c>
      <c r="E47" s="69" t="s">
        <v>37</v>
      </c>
      <c r="F47" s="63" t="s">
        <v>581</v>
      </c>
      <c r="G47" s="69"/>
      <c r="H47" s="70">
        <v>0</v>
      </c>
      <c r="I47" s="68">
        <v>0</v>
      </c>
      <c r="J47" s="68">
        <v>0</v>
      </c>
    </row>
    <row r="48" spans="1:10" ht="16.5" customHeight="1">
      <c r="A48" s="69" t="s">
        <v>582</v>
      </c>
      <c r="B48" s="238" t="s">
        <v>36</v>
      </c>
      <c r="C48" s="239"/>
      <c r="D48" s="69" t="s">
        <v>36</v>
      </c>
      <c r="E48" s="69" t="s">
        <v>38</v>
      </c>
      <c r="F48" s="63" t="s">
        <v>583</v>
      </c>
      <c r="G48" s="69"/>
      <c r="H48" s="70">
        <v>0</v>
      </c>
      <c r="I48" s="68">
        <v>0</v>
      </c>
      <c r="J48" s="68">
        <v>0</v>
      </c>
    </row>
    <row r="49" spans="1:10" ht="16.5" customHeight="1">
      <c r="A49" s="69" t="s">
        <v>584</v>
      </c>
      <c r="B49" s="238" t="s">
        <v>36</v>
      </c>
      <c r="C49" s="239"/>
      <c r="D49" s="69" t="s">
        <v>37</v>
      </c>
      <c r="E49" s="69" t="s">
        <v>35</v>
      </c>
      <c r="F49" s="63" t="s">
        <v>585</v>
      </c>
      <c r="G49" s="69"/>
      <c r="H49" s="70">
        <v>0</v>
      </c>
      <c r="I49" s="68">
        <v>0</v>
      </c>
      <c r="J49" s="68">
        <v>0</v>
      </c>
    </row>
    <row r="50" spans="1:10" ht="16.5" customHeight="1">
      <c r="A50" s="69" t="s">
        <v>586</v>
      </c>
      <c r="B50" s="238" t="s">
        <v>36</v>
      </c>
      <c r="C50" s="239"/>
      <c r="D50" s="69" t="s">
        <v>37</v>
      </c>
      <c r="E50" s="69" t="s">
        <v>36</v>
      </c>
      <c r="F50" s="63" t="s">
        <v>203</v>
      </c>
      <c r="G50" s="69"/>
      <c r="H50" s="70">
        <v>0</v>
      </c>
      <c r="I50" s="68">
        <v>0</v>
      </c>
      <c r="J50" s="68">
        <v>0</v>
      </c>
    </row>
    <row r="51" spans="1:10" ht="16.5" customHeight="1">
      <c r="A51" s="69" t="s">
        <v>587</v>
      </c>
      <c r="B51" s="238" t="s">
        <v>36</v>
      </c>
      <c r="C51" s="239"/>
      <c r="D51" s="69" t="s">
        <v>37</v>
      </c>
      <c r="E51" s="69" t="s">
        <v>37</v>
      </c>
      <c r="F51" s="63" t="s">
        <v>588</v>
      </c>
      <c r="G51" s="69"/>
      <c r="H51" s="70">
        <v>0</v>
      </c>
      <c r="I51" s="68">
        <v>0</v>
      </c>
      <c r="J51" s="68">
        <v>0</v>
      </c>
    </row>
    <row r="52" spans="1:10" ht="16.5" customHeight="1">
      <c r="A52" s="69" t="s">
        <v>589</v>
      </c>
      <c r="B52" s="238" t="s">
        <v>36</v>
      </c>
      <c r="C52" s="239"/>
      <c r="D52" s="69" t="s">
        <v>38</v>
      </c>
      <c r="E52" s="69" t="s">
        <v>35</v>
      </c>
      <c r="F52" s="63" t="s">
        <v>590</v>
      </c>
      <c r="G52" s="69"/>
      <c r="H52" s="70">
        <v>0</v>
      </c>
      <c r="I52" s="68">
        <v>0</v>
      </c>
      <c r="J52" s="68">
        <v>0</v>
      </c>
    </row>
    <row r="53" spans="1:10" ht="16.5" customHeight="1">
      <c r="A53" s="69" t="s">
        <v>591</v>
      </c>
      <c r="B53" s="238" t="s">
        <v>36</v>
      </c>
      <c r="C53" s="239"/>
      <c r="D53" s="69" t="s">
        <v>38</v>
      </c>
      <c r="E53" s="69" t="s">
        <v>36</v>
      </c>
      <c r="F53" s="63" t="s">
        <v>592</v>
      </c>
      <c r="G53" s="69"/>
      <c r="H53" s="70">
        <v>0</v>
      </c>
      <c r="I53" s="68">
        <v>0</v>
      </c>
      <c r="J53" s="68">
        <v>0</v>
      </c>
    </row>
    <row r="54" spans="1:10" ht="16.5" customHeight="1">
      <c r="A54" s="69" t="s">
        <v>593</v>
      </c>
      <c r="B54" s="238" t="s">
        <v>36</v>
      </c>
      <c r="C54" s="239"/>
      <c r="D54" s="69" t="s">
        <v>38</v>
      </c>
      <c r="E54" s="69" t="s">
        <v>37</v>
      </c>
      <c r="F54" s="63" t="s">
        <v>594</v>
      </c>
      <c r="G54" s="69"/>
      <c r="H54" s="70">
        <v>0</v>
      </c>
      <c r="I54" s="68">
        <v>0</v>
      </c>
      <c r="J54" s="68">
        <v>0</v>
      </c>
    </row>
    <row r="55" spans="1:10" ht="16.5" customHeight="1">
      <c r="A55" s="69" t="s">
        <v>595</v>
      </c>
      <c r="B55" s="238" t="s">
        <v>36</v>
      </c>
      <c r="C55" s="239"/>
      <c r="D55" s="69" t="s">
        <v>38</v>
      </c>
      <c r="E55" s="69" t="s">
        <v>38</v>
      </c>
      <c r="F55" s="63" t="s">
        <v>596</v>
      </c>
      <c r="G55" s="69"/>
      <c r="H55" s="70">
        <v>0</v>
      </c>
      <c r="I55" s="68">
        <v>0</v>
      </c>
      <c r="J55" s="68">
        <v>0</v>
      </c>
    </row>
    <row r="56" spans="1:10" ht="16.5" customHeight="1">
      <c r="A56" s="69" t="s">
        <v>597</v>
      </c>
      <c r="B56" s="238" t="s">
        <v>36</v>
      </c>
      <c r="C56" s="239"/>
      <c r="D56" s="69" t="s">
        <v>195</v>
      </c>
      <c r="E56" s="69" t="s">
        <v>35</v>
      </c>
      <c r="F56" s="63" t="s">
        <v>598</v>
      </c>
      <c r="G56" s="69"/>
      <c r="H56" s="70">
        <v>0</v>
      </c>
      <c r="I56" s="68">
        <v>0</v>
      </c>
      <c r="J56" s="68">
        <v>0</v>
      </c>
    </row>
    <row r="57" spans="1:10" ht="16.5" customHeight="1">
      <c r="A57" s="69" t="s">
        <v>599</v>
      </c>
      <c r="B57" s="238" t="s">
        <v>36</v>
      </c>
      <c r="C57" s="239"/>
      <c r="D57" s="69" t="s">
        <v>195</v>
      </c>
      <c r="E57" s="69" t="s">
        <v>36</v>
      </c>
      <c r="F57" s="63" t="s">
        <v>209</v>
      </c>
      <c r="G57" s="69"/>
      <c r="H57" s="70">
        <v>0</v>
      </c>
      <c r="I57" s="68">
        <v>0</v>
      </c>
      <c r="J57" s="68">
        <v>0</v>
      </c>
    </row>
    <row r="58" spans="1:10" ht="16.5" customHeight="1">
      <c r="A58" s="69" t="s">
        <v>600</v>
      </c>
      <c r="B58" s="238" t="s">
        <v>36</v>
      </c>
      <c r="C58" s="239"/>
      <c r="D58" s="69" t="s">
        <v>196</v>
      </c>
      <c r="E58" s="69" t="s">
        <v>35</v>
      </c>
      <c r="F58" s="63" t="s">
        <v>601</v>
      </c>
      <c r="G58" s="69"/>
      <c r="H58" s="70">
        <v>0</v>
      </c>
      <c r="I58" s="68">
        <v>0</v>
      </c>
      <c r="J58" s="68">
        <v>0</v>
      </c>
    </row>
    <row r="59" spans="1:10" ht="16.5" customHeight="1">
      <c r="A59" s="69" t="s">
        <v>602</v>
      </c>
      <c r="B59" s="238" t="s">
        <v>36</v>
      </c>
      <c r="C59" s="239"/>
      <c r="D59" s="69" t="s">
        <v>196</v>
      </c>
      <c r="E59" s="69" t="s">
        <v>36</v>
      </c>
      <c r="F59" s="63" t="s">
        <v>603</v>
      </c>
      <c r="G59" s="69"/>
      <c r="H59" s="70">
        <v>0</v>
      </c>
      <c r="I59" s="68">
        <v>0</v>
      </c>
      <c r="J59" s="68">
        <v>0</v>
      </c>
    </row>
    <row r="60" spans="1:10" ht="16.5" customHeight="1">
      <c r="A60" s="69" t="s">
        <v>604</v>
      </c>
      <c r="B60" s="238" t="s">
        <v>36</v>
      </c>
      <c r="C60" s="239"/>
      <c r="D60" s="69" t="s">
        <v>213</v>
      </c>
      <c r="E60" s="69" t="s">
        <v>35</v>
      </c>
      <c r="F60" s="63" t="s">
        <v>605</v>
      </c>
      <c r="G60" s="69"/>
      <c r="H60" s="70">
        <v>0</v>
      </c>
      <c r="I60" s="68">
        <v>0</v>
      </c>
      <c r="J60" s="68">
        <v>0</v>
      </c>
    </row>
    <row r="61" spans="1:10" ht="16.5" customHeight="1">
      <c r="A61" s="69" t="s">
        <v>606</v>
      </c>
      <c r="B61" s="241" t="s">
        <v>36</v>
      </c>
      <c r="C61" s="242"/>
      <c r="D61" s="72" t="s">
        <v>213</v>
      </c>
      <c r="E61" s="72" t="s">
        <v>36</v>
      </c>
      <c r="F61" s="67" t="s">
        <v>214</v>
      </c>
      <c r="G61" s="72"/>
      <c r="H61" s="73">
        <f>I61</f>
        <v>8000</v>
      </c>
      <c r="I61" s="78">
        <f>I62+I63</f>
        <v>8000</v>
      </c>
      <c r="J61" s="78">
        <v>0</v>
      </c>
    </row>
    <row r="62" spans="1:10" ht="16.5" customHeight="1">
      <c r="A62" s="69"/>
      <c r="B62" s="238"/>
      <c r="C62" s="239"/>
      <c r="D62" s="69"/>
      <c r="E62" s="69"/>
      <c r="F62" s="63" t="s">
        <v>560</v>
      </c>
      <c r="G62" s="69" t="s">
        <v>72</v>
      </c>
      <c r="H62" s="70">
        <f>I62</f>
        <v>7000</v>
      </c>
      <c r="I62" s="68">
        <v>7000</v>
      </c>
      <c r="J62" s="68">
        <v>0</v>
      </c>
    </row>
    <row r="63" spans="1:10" ht="16.5" customHeight="1">
      <c r="A63" s="69"/>
      <c r="B63" s="238"/>
      <c r="C63" s="239"/>
      <c r="D63" s="69"/>
      <c r="E63" s="69"/>
      <c r="F63" s="63" t="s">
        <v>574</v>
      </c>
      <c r="G63" s="69" t="s">
        <v>113</v>
      </c>
      <c r="H63" s="70">
        <f>I63</f>
        <v>1000</v>
      </c>
      <c r="I63" s="68">
        <v>1000</v>
      </c>
      <c r="J63" s="68">
        <v>0</v>
      </c>
    </row>
    <row r="64" spans="1:10" ht="16.5" customHeight="1">
      <c r="A64" s="69" t="s">
        <v>607</v>
      </c>
      <c r="B64" s="238" t="s">
        <v>36</v>
      </c>
      <c r="C64" s="239"/>
      <c r="D64" s="69" t="s">
        <v>216</v>
      </c>
      <c r="E64" s="69" t="s">
        <v>35</v>
      </c>
      <c r="F64" s="63" t="s">
        <v>608</v>
      </c>
      <c r="G64" s="69"/>
      <c r="H64" s="70">
        <v>0</v>
      </c>
      <c r="I64" s="68">
        <v>0</v>
      </c>
      <c r="J64" s="68">
        <v>0</v>
      </c>
    </row>
    <row r="65" spans="1:10" ht="16.5" customHeight="1">
      <c r="A65" s="69" t="s">
        <v>609</v>
      </c>
      <c r="B65" s="238" t="s">
        <v>36</v>
      </c>
      <c r="C65" s="239"/>
      <c r="D65" s="69" t="s">
        <v>216</v>
      </c>
      <c r="E65" s="69" t="s">
        <v>36</v>
      </c>
      <c r="F65" s="63" t="s">
        <v>610</v>
      </c>
      <c r="G65" s="69"/>
      <c r="H65" s="70">
        <v>0</v>
      </c>
      <c r="I65" s="68">
        <v>0</v>
      </c>
      <c r="J65" s="68">
        <v>0</v>
      </c>
    </row>
    <row r="66" spans="1:10" ht="16.5" customHeight="1">
      <c r="A66" s="69" t="s">
        <v>611</v>
      </c>
      <c r="B66" s="238" t="s">
        <v>36</v>
      </c>
      <c r="C66" s="239"/>
      <c r="D66" s="69" t="s">
        <v>218</v>
      </c>
      <c r="E66" s="69" t="s">
        <v>35</v>
      </c>
      <c r="F66" s="63" t="s">
        <v>612</v>
      </c>
      <c r="G66" s="69"/>
      <c r="H66" s="70">
        <v>0</v>
      </c>
      <c r="I66" s="68">
        <v>0</v>
      </c>
      <c r="J66" s="68">
        <v>0</v>
      </c>
    </row>
    <row r="67" spans="1:10" ht="16.5" customHeight="1">
      <c r="A67" s="69" t="s">
        <v>613</v>
      </c>
      <c r="B67" s="238" t="s">
        <v>36</v>
      </c>
      <c r="C67" s="239"/>
      <c r="D67" s="69" t="s">
        <v>218</v>
      </c>
      <c r="E67" s="69" t="s">
        <v>36</v>
      </c>
      <c r="F67" s="63" t="s">
        <v>612</v>
      </c>
      <c r="G67" s="69"/>
      <c r="H67" s="70">
        <v>0</v>
      </c>
      <c r="I67" s="68">
        <v>0</v>
      </c>
      <c r="J67" s="68">
        <v>0</v>
      </c>
    </row>
    <row r="68" spans="1:10" ht="16.5" customHeight="1">
      <c r="A68" s="69" t="s">
        <v>614</v>
      </c>
      <c r="B68" s="238" t="s">
        <v>36</v>
      </c>
      <c r="C68" s="239"/>
      <c r="D68" s="69" t="s">
        <v>218</v>
      </c>
      <c r="E68" s="69" t="s">
        <v>36</v>
      </c>
      <c r="F68" s="63" t="s">
        <v>615</v>
      </c>
      <c r="G68" s="69"/>
      <c r="H68" s="70">
        <v>0</v>
      </c>
      <c r="I68" s="68">
        <v>0</v>
      </c>
      <c r="J68" s="68">
        <v>0</v>
      </c>
    </row>
    <row r="69" spans="1:10" ht="16.5" customHeight="1">
      <c r="A69" s="69" t="s">
        <v>616</v>
      </c>
      <c r="B69" s="238" t="s">
        <v>36</v>
      </c>
      <c r="C69" s="239"/>
      <c r="D69" s="69" t="s">
        <v>218</v>
      </c>
      <c r="E69" s="69" t="s">
        <v>36</v>
      </c>
      <c r="F69" s="63" t="s">
        <v>617</v>
      </c>
      <c r="G69" s="69"/>
      <c r="H69" s="70">
        <v>0</v>
      </c>
      <c r="I69" s="68">
        <v>0</v>
      </c>
      <c r="J69" s="68">
        <v>0</v>
      </c>
    </row>
    <row r="70" spans="1:10" ht="16.5" customHeight="1">
      <c r="A70" s="69" t="s">
        <v>618</v>
      </c>
      <c r="B70" s="238" t="s">
        <v>36</v>
      </c>
      <c r="C70" s="239"/>
      <c r="D70" s="69" t="s">
        <v>218</v>
      </c>
      <c r="E70" s="69" t="s">
        <v>36</v>
      </c>
      <c r="F70" s="63" t="s">
        <v>222</v>
      </c>
      <c r="G70" s="69"/>
      <c r="H70" s="70">
        <v>0</v>
      </c>
      <c r="I70" s="68">
        <v>0</v>
      </c>
      <c r="J70" s="68">
        <v>0</v>
      </c>
    </row>
    <row r="71" spans="1:10" ht="16.5" customHeight="1">
      <c r="A71" s="69" t="s">
        <v>619</v>
      </c>
      <c r="B71" s="238" t="s">
        <v>36</v>
      </c>
      <c r="C71" s="239"/>
      <c r="D71" s="69" t="s">
        <v>218</v>
      </c>
      <c r="E71" s="69" t="s">
        <v>36</v>
      </c>
      <c r="F71" s="63"/>
      <c r="G71" s="69"/>
      <c r="H71" s="70">
        <v>0</v>
      </c>
      <c r="I71" s="68">
        <v>0</v>
      </c>
      <c r="J71" s="68">
        <v>0</v>
      </c>
    </row>
    <row r="72" spans="1:10" ht="16.5" customHeight="1">
      <c r="A72" s="69" t="s">
        <v>620</v>
      </c>
      <c r="B72" s="238" t="s">
        <v>37</v>
      </c>
      <c r="C72" s="239"/>
      <c r="D72" s="69" t="s">
        <v>35</v>
      </c>
      <c r="E72" s="69" t="s">
        <v>35</v>
      </c>
      <c r="F72" s="63" t="s">
        <v>621</v>
      </c>
      <c r="G72" s="69"/>
      <c r="H72" s="70">
        <v>0</v>
      </c>
      <c r="I72" s="68">
        <v>0</v>
      </c>
      <c r="J72" s="68">
        <v>0</v>
      </c>
    </row>
    <row r="73" spans="1:10" ht="16.5" customHeight="1">
      <c r="A73" s="69" t="s">
        <v>622</v>
      </c>
      <c r="B73" s="238" t="s">
        <v>37</v>
      </c>
      <c r="C73" s="239"/>
      <c r="D73" s="69" t="s">
        <v>36</v>
      </c>
      <c r="E73" s="69" t="s">
        <v>35</v>
      </c>
      <c r="F73" s="63" t="s">
        <v>623</v>
      </c>
      <c r="G73" s="69"/>
      <c r="H73" s="70">
        <v>0</v>
      </c>
      <c r="I73" s="68">
        <v>0</v>
      </c>
      <c r="J73" s="68">
        <v>0</v>
      </c>
    </row>
    <row r="74" spans="1:10" ht="16.5" customHeight="1">
      <c r="A74" s="69" t="s">
        <v>624</v>
      </c>
      <c r="B74" s="238" t="s">
        <v>37</v>
      </c>
      <c r="C74" s="239"/>
      <c r="D74" s="69" t="s">
        <v>36</v>
      </c>
      <c r="E74" s="69" t="s">
        <v>36</v>
      </c>
      <c r="F74" s="63" t="s">
        <v>223</v>
      </c>
      <c r="G74" s="69"/>
      <c r="H74" s="70">
        <v>0</v>
      </c>
      <c r="I74" s="68">
        <v>0</v>
      </c>
      <c r="J74" s="68">
        <v>0</v>
      </c>
    </row>
    <row r="75" spans="1:10" ht="16.5" customHeight="1">
      <c r="A75" s="69" t="s">
        <v>625</v>
      </c>
      <c r="B75" s="238" t="s">
        <v>37</v>
      </c>
      <c r="C75" s="239"/>
      <c r="D75" s="69" t="s">
        <v>37</v>
      </c>
      <c r="E75" s="69" t="s">
        <v>35</v>
      </c>
      <c r="F75" s="63" t="s">
        <v>626</v>
      </c>
      <c r="G75" s="69"/>
      <c r="H75" s="70">
        <v>0</v>
      </c>
      <c r="I75" s="68">
        <v>0</v>
      </c>
      <c r="J75" s="68">
        <v>0</v>
      </c>
    </row>
    <row r="76" spans="1:10" ht="16.5" customHeight="1">
      <c r="A76" s="69" t="s">
        <v>627</v>
      </c>
      <c r="B76" s="238" t="s">
        <v>37</v>
      </c>
      <c r="C76" s="239"/>
      <c r="D76" s="69" t="s">
        <v>37</v>
      </c>
      <c r="E76" s="69" t="s">
        <v>36</v>
      </c>
      <c r="F76" s="63" t="s">
        <v>225</v>
      </c>
      <c r="G76" s="69"/>
      <c r="H76" s="70">
        <v>0</v>
      </c>
      <c r="I76" s="68">
        <v>0</v>
      </c>
      <c r="J76" s="68">
        <v>0</v>
      </c>
    </row>
    <row r="77" spans="1:10" ht="16.5" customHeight="1">
      <c r="A77" s="69" t="s">
        <v>628</v>
      </c>
      <c r="B77" s="238" t="s">
        <v>37</v>
      </c>
      <c r="C77" s="239"/>
      <c r="D77" s="69" t="s">
        <v>38</v>
      </c>
      <c r="E77" s="69" t="s">
        <v>35</v>
      </c>
      <c r="F77" s="63" t="s">
        <v>629</v>
      </c>
      <c r="G77" s="69"/>
      <c r="H77" s="70">
        <v>0</v>
      </c>
      <c r="I77" s="68">
        <v>0</v>
      </c>
      <c r="J77" s="68">
        <v>0</v>
      </c>
    </row>
    <row r="78" spans="1:10" ht="16.5" customHeight="1">
      <c r="A78" s="69" t="s">
        <v>630</v>
      </c>
      <c r="B78" s="238" t="s">
        <v>37</v>
      </c>
      <c r="C78" s="239"/>
      <c r="D78" s="69" t="s">
        <v>38</v>
      </c>
      <c r="E78" s="69" t="s">
        <v>36</v>
      </c>
      <c r="F78" s="63" t="s">
        <v>227</v>
      </c>
      <c r="G78" s="69"/>
      <c r="H78" s="70">
        <v>0</v>
      </c>
      <c r="I78" s="68">
        <v>0</v>
      </c>
      <c r="J78" s="68">
        <v>0</v>
      </c>
    </row>
    <row r="79" spans="1:10" ht="16.5" customHeight="1">
      <c r="A79" s="69" t="s">
        <v>631</v>
      </c>
      <c r="B79" s="238" t="s">
        <v>37</v>
      </c>
      <c r="C79" s="239"/>
      <c r="D79" s="69" t="s">
        <v>195</v>
      </c>
      <c r="E79" s="69" t="s">
        <v>35</v>
      </c>
      <c r="F79" s="63" t="s">
        <v>632</v>
      </c>
      <c r="G79" s="69"/>
      <c r="H79" s="70">
        <v>0</v>
      </c>
      <c r="I79" s="68">
        <v>0</v>
      </c>
      <c r="J79" s="68">
        <v>0</v>
      </c>
    </row>
    <row r="80" spans="1:10" ht="16.5" customHeight="1">
      <c r="A80" s="69" t="s">
        <v>633</v>
      </c>
      <c r="B80" s="238" t="s">
        <v>37</v>
      </c>
      <c r="C80" s="239"/>
      <c r="D80" s="69" t="s">
        <v>195</v>
      </c>
      <c r="E80" s="69" t="s">
        <v>36</v>
      </c>
      <c r="F80" s="63" t="s">
        <v>632</v>
      </c>
      <c r="G80" s="69"/>
      <c r="H80" s="70">
        <v>0</v>
      </c>
      <c r="I80" s="68">
        <v>0</v>
      </c>
      <c r="J80" s="68">
        <v>0</v>
      </c>
    </row>
    <row r="81" spans="1:10" ht="16.5" customHeight="1">
      <c r="A81" s="69" t="s">
        <v>634</v>
      </c>
      <c r="B81" s="238" t="s">
        <v>37</v>
      </c>
      <c r="C81" s="239"/>
      <c r="D81" s="69" t="s">
        <v>196</v>
      </c>
      <c r="E81" s="69" t="s">
        <v>35</v>
      </c>
      <c r="F81" s="63" t="s">
        <v>635</v>
      </c>
      <c r="G81" s="69"/>
      <c r="H81" s="70">
        <v>0</v>
      </c>
      <c r="I81" s="68">
        <v>0</v>
      </c>
      <c r="J81" s="68">
        <v>0</v>
      </c>
    </row>
    <row r="82" spans="1:10" ht="16.5" customHeight="1">
      <c r="A82" s="69" t="s">
        <v>636</v>
      </c>
      <c r="B82" s="238" t="s">
        <v>37</v>
      </c>
      <c r="C82" s="239"/>
      <c r="D82" s="69" t="s">
        <v>196</v>
      </c>
      <c r="E82" s="69" t="s">
        <v>36</v>
      </c>
      <c r="F82" s="63" t="s">
        <v>230</v>
      </c>
      <c r="G82" s="69"/>
      <c r="H82" s="70">
        <v>0</v>
      </c>
      <c r="I82" s="68">
        <v>0</v>
      </c>
      <c r="J82" s="68">
        <v>0</v>
      </c>
    </row>
    <row r="83" spans="1:10" ht="16.5" customHeight="1">
      <c r="A83" s="69" t="s">
        <v>637</v>
      </c>
      <c r="B83" s="238" t="s">
        <v>38</v>
      </c>
      <c r="C83" s="239"/>
      <c r="D83" s="69" t="s">
        <v>35</v>
      </c>
      <c r="E83" s="69" t="s">
        <v>35</v>
      </c>
      <c r="F83" s="63" t="s">
        <v>638</v>
      </c>
      <c r="G83" s="69"/>
      <c r="H83" s="70">
        <v>0</v>
      </c>
      <c r="I83" s="68">
        <v>0</v>
      </c>
      <c r="J83" s="68">
        <v>0</v>
      </c>
    </row>
    <row r="84" spans="1:10" ht="16.5" customHeight="1">
      <c r="A84" s="69" t="s">
        <v>639</v>
      </c>
      <c r="B84" s="238" t="s">
        <v>38</v>
      </c>
      <c r="C84" s="239"/>
      <c r="D84" s="69" t="s">
        <v>36</v>
      </c>
      <c r="E84" s="69" t="s">
        <v>35</v>
      </c>
      <c r="F84" s="63" t="s">
        <v>640</v>
      </c>
      <c r="G84" s="69"/>
      <c r="H84" s="70">
        <v>0</v>
      </c>
      <c r="I84" s="68">
        <v>0</v>
      </c>
      <c r="J84" s="68">
        <v>0</v>
      </c>
    </row>
    <row r="85" spans="1:10" ht="16.5" customHeight="1">
      <c r="A85" s="69" t="s">
        <v>641</v>
      </c>
      <c r="B85" s="238" t="s">
        <v>38</v>
      </c>
      <c r="C85" s="239"/>
      <c r="D85" s="69" t="s">
        <v>36</v>
      </c>
      <c r="E85" s="69" t="s">
        <v>36</v>
      </c>
      <c r="F85" s="63" t="s">
        <v>232</v>
      </c>
      <c r="G85" s="69"/>
      <c r="H85" s="70">
        <v>0</v>
      </c>
      <c r="I85" s="68">
        <v>0</v>
      </c>
      <c r="J85" s="68">
        <v>0</v>
      </c>
    </row>
    <row r="86" spans="1:10" ht="16.5" customHeight="1">
      <c r="A86" s="69" t="s">
        <v>642</v>
      </c>
      <c r="B86" s="238" t="s">
        <v>38</v>
      </c>
      <c r="C86" s="239"/>
      <c r="D86" s="69" t="s">
        <v>36</v>
      </c>
      <c r="E86" s="69" t="s">
        <v>37</v>
      </c>
      <c r="F86" s="63" t="s">
        <v>233</v>
      </c>
      <c r="G86" s="69"/>
      <c r="H86" s="70">
        <v>0</v>
      </c>
      <c r="I86" s="68">
        <v>0</v>
      </c>
      <c r="J86" s="68">
        <v>0</v>
      </c>
    </row>
    <row r="87" spans="1:10" ht="16.5" customHeight="1">
      <c r="A87" s="69" t="s">
        <v>643</v>
      </c>
      <c r="B87" s="238" t="s">
        <v>38</v>
      </c>
      <c r="C87" s="239"/>
      <c r="D87" s="69" t="s">
        <v>36</v>
      </c>
      <c r="E87" s="69" t="s">
        <v>38</v>
      </c>
      <c r="F87" s="63" t="s">
        <v>234</v>
      </c>
      <c r="G87" s="69"/>
      <c r="H87" s="70">
        <v>0</v>
      </c>
      <c r="I87" s="68">
        <v>0</v>
      </c>
      <c r="J87" s="68">
        <v>0</v>
      </c>
    </row>
    <row r="88" spans="1:10" ht="16.5" customHeight="1">
      <c r="A88" s="69" t="s">
        <v>644</v>
      </c>
      <c r="B88" s="238" t="s">
        <v>38</v>
      </c>
      <c r="C88" s="239"/>
      <c r="D88" s="69" t="s">
        <v>37</v>
      </c>
      <c r="E88" s="69" t="s">
        <v>35</v>
      </c>
      <c r="F88" s="63" t="s">
        <v>645</v>
      </c>
      <c r="G88" s="69"/>
      <c r="H88" s="70">
        <v>0</v>
      </c>
      <c r="I88" s="68">
        <v>0</v>
      </c>
      <c r="J88" s="68">
        <v>0</v>
      </c>
    </row>
    <row r="89" spans="1:10" ht="16.5" customHeight="1">
      <c r="A89" s="69" t="s">
        <v>646</v>
      </c>
      <c r="B89" s="238" t="s">
        <v>38</v>
      </c>
      <c r="C89" s="239"/>
      <c r="D89" s="69" t="s">
        <v>37</v>
      </c>
      <c r="E89" s="69" t="s">
        <v>36</v>
      </c>
      <c r="F89" s="63" t="s">
        <v>235</v>
      </c>
      <c r="G89" s="69"/>
      <c r="H89" s="70">
        <v>0</v>
      </c>
      <c r="I89" s="68">
        <v>0</v>
      </c>
      <c r="J89" s="68">
        <v>0</v>
      </c>
    </row>
    <row r="90" spans="1:10" ht="16.5" customHeight="1">
      <c r="A90" s="69" t="s">
        <v>647</v>
      </c>
      <c r="B90" s="238" t="s">
        <v>38</v>
      </c>
      <c r="C90" s="239"/>
      <c r="D90" s="69" t="s">
        <v>38</v>
      </c>
      <c r="E90" s="69" t="s">
        <v>35</v>
      </c>
      <c r="F90" s="63" t="s">
        <v>648</v>
      </c>
      <c r="G90" s="69"/>
      <c r="H90" s="70">
        <v>0</v>
      </c>
      <c r="I90" s="68">
        <v>0</v>
      </c>
      <c r="J90" s="68">
        <v>0</v>
      </c>
    </row>
    <row r="91" spans="1:10" ht="16.5" customHeight="1">
      <c r="A91" s="69" t="s">
        <v>649</v>
      </c>
      <c r="B91" s="238" t="s">
        <v>38</v>
      </c>
      <c r="C91" s="239"/>
      <c r="D91" s="69" t="s">
        <v>38</v>
      </c>
      <c r="E91" s="69" t="s">
        <v>36</v>
      </c>
      <c r="F91" s="63" t="s">
        <v>650</v>
      </c>
      <c r="G91" s="69"/>
      <c r="H91" s="70">
        <v>0</v>
      </c>
      <c r="I91" s="68">
        <v>0</v>
      </c>
      <c r="J91" s="68">
        <v>0</v>
      </c>
    </row>
    <row r="92" spans="1:10" ht="16.5" customHeight="1">
      <c r="A92" s="69" t="s">
        <v>651</v>
      </c>
      <c r="B92" s="238" t="s">
        <v>38</v>
      </c>
      <c r="C92" s="239"/>
      <c r="D92" s="69" t="s">
        <v>38</v>
      </c>
      <c r="E92" s="69" t="s">
        <v>37</v>
      </c>
      <c r="F92" s="63" t="s">
        <v>239</v>
      </c>
      <c r="G92" s="69"/>
      <c r="H92" s="70">
        <v>0</v>
      </c>
      <c r="I92" s="68">
        <v>0</v>
      </c>
      <c r="J92" s="68">
        <v>0</v>
      </c>
    </row>
    <row r="93" spans="1:10" ht="16.5" customHeight="1">
      <c r="A93" s="69" t="s">
        <v>652</v>
      </c>
      <c r="B93" s="238" t="s">
        <v>38</v>
      </c>
      <c r="C93" s="239"/>
      <c r="D93" s="69" t="s">
        <v>195</v>
      </c>
      <c r="E93" s="69" t="s">
        <v>35</v>
      </c>
      <c r="F93" s="63" t="s">
        <v>653</v>
      </c>
      <c r="G93" s="69"/>
      <c r="H93" s="70">
        <v>0</v>
      </c>
      <c r="I93" s="68">
        <v>0</v>
      </c>
      <c r="J93" s="68">
        <v>0</v>
      </c>
    </row>
    <row r="94" spans="1:10" ht="16.5" customHeight="1">
      <c r="A94" s="69" t="s">
        <v>654</v>
      </c>
      <c r="B94" s="238" t="s">
        <v>38</v>
      </c>
      <c r="C94" s="239"/>
      <c r="D94" s="69" t="s">
        <v>195</v>
      </c>
      <c r="E94" s="69" t="s">
        <v>36</v>
      </c>
      <c r="F94" s="63" t="s">
        <v>240</v>
      </c>
      <c r="G94" s="69"/>
      <c r="H94" s="70">
        <v>0</v>
      </c>
      <c r="I94" s="68">
        <v>0</v>
      </c>
      <c r="J94" s="68">
        <v>0</v>
      </c>
    </row>
    <row r="95" spans="1:10" ht="16.5" customHeight="1">
      <c r="A95" s="69" t="s">
        <v>655</v>
      </c>
      <c r="B95" s="238" t="s">
        <v>38</v>
      </c>
      <c r="C95" s="239"/>
      <c r="D95" s="69" t="s">
        <v>196</v>
      </c>
      <c r="E95" s="69" t="s">
        <v>35</v>
      </c>
      <c r="F95" s="63" t="s">
        <v>656</v>
      </c>
      <c r="G95" s="69"/>
      <c r="H95" s="70">
        <v>0</v>
      </c>
      <c r="I95" s="68">
        <v>0</v>
      </c>
      <c r="J95" s="68">
        <v>0</v>
      </c>
    </row>
    <row r="96" spans="1:10" ht="16.5" customHeight="1">
      <c r="A96" s="69" t="s">
        <v>657</v>
      </c>
      <c r="B96" s="238" t="s">
        <v>38</v>
      </c>
      <c r="C96" s="239"/>
      <c r="D96" s="69" t="s">
        <v>196</v>
      </c>
      <c r="E96" s="69" t="s">
        <v>36</v>
      </c>
      <c r="F96" s="63" t="s">
        <v>241</v>
      </c>
      <c r="G96" s="69"/>
      <c r="H96" s="70">
        <v>0</v>
      </c>
      <c r="I96" s="68">
        <v>0</v>
      </c>
      <c r="J96" s="68">
        <v>0</v>
      </c>
    </row>
    <row r="97" spans="1:10" ht="16.5" customHeight="1">
      <c r="A97" s="69" t="s">
        <v>658</v>
      </c>
      <c r="B97" s="238" t="s">
        <v>38</v>
      </c>
      <c r="C97" s="239"/>
      <c r="D97" s="69" t="s">
        <v>213</v>
      </c>
      <c r="E97" s="69" t="s">
        <v>35</v>
      </c>
      <c r="F97" s="63" t="s">
        <v>659</v>
      </c>
      <c r="G97" s="69"/>
      <c r="H97" s="70">
        <v>0</v>
      </c>
      <c r="I97" s="68">
        <v>0</v>
      </c>
      <c r="J97" s="68">
        <v>0</v>
      </c>
    </row>
    <row r="98" spans="1:10" ht="16.5" customHeight="1">
      <c r="A98" s="69" t="s">
        <v>660</v>
      </c>
      <c r="B98" s="238" t="s">
        <v>38</v>
      </c>
      <c r="C98" s="239"/>
      <c r="D98" s="69" t="s">
        <v>213</v>
      </c>
      <c r="E98" s="69" t="s">
        <v>36</v>
      </c>
      <c r="F98" s="63" t="s">
        <v>661</v>
      </c>
      <c r="G98" s="69"/>
      <c r="H98" s="70">
        <v>0</v>
      </c>
      <c r="I98" s="68">
        <v>0</v>
      </c>
      <c r="J98" s="68">
        <v>0</v>
      </c>
    </row>
    <row r="99" spans="1:10" ht="16.5" customHeight="1">
      <c r="A99" s="69" t="s">
        <v>662</v>
      </c>
      <c r="B99" s="238" t="s">
        <v>38</v>
      </c>
      <c r="C99" s="239"/>
      <c r="D99" s="69" t="s">
        <v>216</v>
      </c>
      <c r="E99" s="69" t="s">
        <v>35</v>
      </c>
      <c r="F99" s="63" t="s">
        <v>663</v>
      </c>
      <c r="G99" s="69"/>
      <c r="H99" s="70">
        <v>0</v>
      </c>
      <c r="I99" s="68">
        <v>0</v>
      </c>
      <c r="J99" s="68">
        <v>0</v>
      </c>
    </row>
    <row r="100" spans="1:10" ht="16.5" customHeight="1">
      <c r="A100" s="69" t="s">
        <v>664</v>
      </c>
      <c r="B100" s="238" t="s">
        <v>38</v>
      </c>
      <c r="C100" s="239"/>
      <c r="D100" s="69" t="s">
        <v>216</v>
      </c>
      <c r="E100" s="69" t="s">
        <v>36</v>
      </c>
      <c r="F100" s="63" t="s">
        <v>245</v>
      </c>
      <c r="G100" s="69"/>
      <c r="H100" s="70">
        <v>0</v>
      </c>
      <c r="I100" s="68">
        <v>0</v>
      </c>
      <c r="J100" s="68">
        <v>0</v>
      </c>
    </row>
    <row r="101" spans="1:10" ht="16.5" customHeight="1">
      <c r="A101" s="69" t="s">
        <v>665</v>
      </c>
      <c r="B101" s="241" t="s">
        <v>195</v>
      </c>
      <c r="C101" s="242"/>
      <c r="D101" s="72" t="s">
        <v>35</v>
      </c>
      <c r="E101" s="72" t="s">
        <v>35</v>
      </c>
      <c r="F101" s="67" t="s">
        <v>666</v>
      </c>
      <c r="G101" s="72"/>
      <c r="H101" s="73">
        <f>H111+H123+H151</f>
        <v>325394.40000000002</v>
      </c>
      <c r="I101" s="78">
        <f>I123</f>
        <v>42640.800000000003</v>
      </c>
      <c r="J101" s="78">
        <f>J123+J151</f>
        <v>282753.60000000003</v>
      </c>
    </row>
    <row r="102" spans="1:10" ht="16.5" customHeight="1">
      <c r="A102" s="69" t="s">
        <v>667</v>
      </c>
      <c r="B102" s="238" t="s">
        <v>195</v>
      </c>
      <c r="C102" s="239"/>
      <c r="D102" s="69" t="s">
        <v>36</v>
      </c>
      <c r="E102" s="69" t="s">
        <v>35</v>
      </c>
      <c r="F102" s="63" t="s">
        <v>668</v>
      </c>
      <c r="G102" s="69"/>
      <c r="H102" s="70">
        <v>0</v>
      </c>
      <c r="I102" s="68">
        <v>0</v>
      </c>
      <c r="J102" s="68">
        <v>0</v>
      </c>
    </row>
    <row r="103" spans="1:10" ht="16.5" customHeight="1">
      <c r="A103" s="69" t="s">
        <v>669</v>
      </c>
      <c r="B103" s="238" t="s">
        <v>195</v>
      </c>
      <c r="C103" s="239"/>
      <c r="D103" s="69" t="s">
        <v>36</v>
      </c>
      <c r="E103" s="69" t="s">
        <v>36</v>
      </c>
      <c r="F103" s="63" t="s">
        <v>670</v>
      </c>
      <c r="G103" s="69"/>
      <c r="H103" s="70">
        <v>0</v>
      </c>
      <c r="I103" s="68">
        <v>0</v>
      </c>
      <c r="J103" s="68">
        <v>0</v>
      </c>
    </row>
    <row r="104" spans="1:10" ht="16.5" customHeight="1">
      <c r="A104" s="69" t="s">
        <v>671</v>
      </c>
      <c r="B104" s="238" t="s">
        <v>195</v>
      </c>
      <c r="C104" s="239"/>
      <c r="D104" s="69" t="s">
        <v>36</v>
      </c>
      <c r="E104" s="69" t="s">
        <v>37</v>
      </c>
      <c r="F104" s="63" t="s">
        <v>672</v>
      </c>
      <c r="G104" s="69"/>
      <c r="H104" s="70">
        <v>0</v>
      </c>
      <c r="I104" s="68">
        <v>0</v>
      </c>
      <c r="J104" s="68">
        <v>0</v>
      </c>
    </row>
    <row r="105" spans="1:10" ht="16.5" customHeight="1">
      <c r="A105" s="69" t="s">
        <v>673</v>
      </c>
      <c r="B105" s="238" t="s">
        <v>195</v>
      </c>
      <c r="C105" s="239"/>
      <c r="D105" s="69" t="s">
        <v>37</v>
      </c>
      <c r="E105" s="69" t="s">
        <v>35</v>
      </c>
      <c r="F105" s="63" t="s">
        <v>674</v>
      </c>
      <c r="G105" s="69"/>
      <c r="H105" s="70">
        <v>0</v>
      </c>
      <c r="I105" s="68">
        <v>0</v>
      </c>
      <c r="J105" s="68">
        <v>0</v>
      </c>
    </row>
    <row r="106" spans="1:10" ht="16.5" customHeight="1">
      <c r="A106" s="69" t="s">
        <v>675</v>
      </c>
      <c r="B106" s="238" t="s">
        <v>195</v>
      </c>
      <c r="C106" s="239"/>
      <c r="D106" s="69" t="s">
        <v>37</v>
      </c>
      <c r="E106" s="69" t="s">
        <v>36</v>
      </c>
      <c r="F106" s="63" t="s">
        <v>676</v>
      </c>
      <c r="G106" s="69"/>
      <c r="H106" s="70">
        <v>0</v>
      </c>
      <c r="I106" s="68">
        <v>0</v>
      </c>
      <c r="J106" s="68">
        <v>0</v>
      </c>
    </row>
    <row r="107" spans="1:10" ht="16.5" customHeight="1">
      <c r="A107" s="69"/>
      <c r="B107" s="238"/>
      <c r="C107" s="239"/>
      <c r="D107" s="69"/>
      <c r="E107" s="69"/>
      <c r="F107" s="63" t="s">
        <v>528</v>
      </c>
      <c r="G107" s="69"/>
      <c r="H107" s="70">
        <v>0</v>
      </c>
      <c r="I107" s="68">
        <v>0</v>
      </c>
      <c r="J107" s="68">
        <v>0</v>
      </c>
    </row>
    <row r="108" spans="1:10" ht="16.5" customHeight="1">
      <c r="A108" s="69"/>
      <c r="B108" s="238"/>
      <c r="C108" s="239"/>
      <c r="D108" s="69"/>
      <c r="E108" s="69"/>
      <c r="F108" s="63" t="s">
        <v>530</v>
      </c>
      <c r="G108" s="69"/>
      <c r="H108" s="70">
        <v>0</v>
      </c>
      <c r="I108" s="68">
        <v>0</v>
      </c>
      <c r="J108" s="68">
        <v>0</v>
      </c>
    </row>
    <row r="109" spans="1:10" ht="16.5" customHeight="1">
      <c r="A109" s="69" t="s">
        <v>677</v>
      </c>
      <c r="B109" s="238" t="s">
        <v>195</v>
      </c>
      <c r="C109" s="239"/>
      <c r="D109" s="69" t="s">
        <v>37</v>
      </c>
      <c r="E109" s="69" t="s">
        <v>37</v>
      </c>
      <c r="F109" s="63" t="s">
        <v>678</v>
      </c>
      <c r="G109" s="69"/>
      <c r="H109" s="70">
        <v>0</v>
      </c>
      <c r="I109" s="68">
        <v>0</v>
      </c>
      <c r="J109" s="68">
        <v>0</v>
      </c>
    </row>
    <row r="110" spans="1:10" ht="16.5" customHeight="1">
      <c r="A110" s="69" t="s">
        <v>679</v>
      </c>
      <c r="B110" s="238" t="s">
        <v>195</v>
      </c>
      <c r="C110" s="239"/>
      <c r="D110" s="69" t="s">
        <v>37</v>
      </c>
      <c r="E110" s="69" t="s">
        <v>38</v>
      </c>
      <c r="F110" s="63" t="s">
        <v>252</v>
      </c>
      <c r="G110" s="69"/>
      <c r="H110" s="70">
        <v>0</v>
      </c>
      <c r="I110" s="68">
        <v>0</v>
      </c>
      <c r="J110" s="68">
        <v>0</v>
      </c>
    </row>
    <row r="111" spans="1:10" ht="16.5" customHeight="1">
      <c r="A111" s="69" t="s">
        <v>680</v>
      </c>
      <c r="B111" s="238" t="s">
        <v>195</v>
      </c>
      <c r="C111" s="239"/>
      <c r="D111" s="69" t="s">
        <v>37</v>
      </c>
      <c r="E111" s="69" t="s">
        <v>195</v>
      </c>
      <c r="F111" s="63" t="s">
        <v>253</v>
      </c>
      <c r="G111" s="69"/>
      <c r="H111" s="70">
        <f>J111</f>
        <v>0</v>
      </c>
      <c r="I111" s="68">
        <v>0</v>
      </c>
      <c r="J111" s="68"/>
    </row>
    <row r="112" spans="1:10" ht="16.5" customHeight="1">
      <c r="A112" s="69" t="s">
        <v>681</v>
      </c>
      <c r="B112" s="238" t="s">
        <v>195</v>
      </c>
      <c r="C112" s="239"/>
      <c r="D112" s="69" t="s">
        <v>38</v>
      </c>
      <c r="E112" s="69" t="s">
        <v>35</v>
      </c>
      <c r="F112" s="63" t="s">
        <v>682</v>
      </c>
      <c r="G112" s="69"/>
      <c r="H112" s="70">
        <v>0</v>
      </c>
      <c r="I112" s="68">
        <v>0</v>
      </c>
      <c r="J112" s="68">
        <v>0</v>
      </c>
    </row>
    <row r="113" spans="1:10" ht="16.5" customHeight="1">
      <c r="A113" s="69" t="s">
        <v>683</v>
      </c>
      <c r="B113" s="238" t="s">
        <v>195</v>
      </c>
      <c r="C113" s="239"/>
      <c r="D113" s="69" t="s">
        <v>38</v>
      </c>
      <c r="E113" s="69" t="s">
        <v>36</v>
      </c>
      <c r="F113" s="63" t="s">
        <v>684</v>
      </c>
      <c r="G113" s="69"/>
      <c r="H113" s="70">
        <v>0</v>
      </c>
      <c r="I113" s="68">
        <v>0</v>
      </c>
      <c r="J113" s="68">
        <v>0</v>
      </c>
    </row>
    <row r="114" spans="1:10" ht="16.5" customHeight="1">
      <c r="A114" s="69" t="s">
        <v>685</v>
      </c>
      <c r="B114" s="238" t="s">
        <v>195</v>
      </c>
      <c r="C114" s="239"/>
      <c r="D114" s="69" t="s">
        <v>38</v>
      </c>
      <c r="E114" s="69" t="s">
        <v>37</v>
      </c>
      <c r="F114" s="63" t="s">
        <v>686</v>
      </c>
      <c r="G114" s="69"/>
      <c r="H114" s="70">
        <v>0</v>
      </c>
      <c r="I114" s="68">
        <v>0</v>
      </c>
      <c r="J114" s="68">
        <v>0</v>
      </c>
    </row>
    <row r="115" spans="1:10" ht="16.5" customHeight="1">
      <c r="A115" s="69" t="s">
        <v>687</v>
      </c>
      <c r="B115" s="238" t="s">
        <v>195</v>
      </c>
      <c r="C115" s="239"/>
      <c r="D115" s="69" t="s">
        <v>38</v>
      </c>
      <c r="E115" s="69" t="s">
        <v>38</v>
      </c>
      <c r="F115" s="63" t="s">
        <v>257</v>
      </c>
      <c r="G115" s="69"/>
      <c r="H115" s="70">
        <v>0</v>
      </c>
      <c r="I115" s="68">
        <v>0</v>
      </c>
      <c r="J115" s="68">
        <v>0</v>
      </c>
    </row>
    <row r="116" spans="1:10" ht="16.5" customHeight="1">
      <c r="A116" s="69" t="s">
        <v>688</v>
      </c>
      <c r="B116" s="238" t="s">
        <v>195</v>
      </c>
      <c r="C116" s="239"/>
      <c r="D116" s="69" t="s">
        <v>38</v>
      </c>
      <c r="E116" s="69" t="s">
        <v>195</v>
      </c>
      <c r="F116" s="63" t="s">
        <v>258</v>
      </c>
      <c r="G116" s="69"/>
      <c r="H116" s="70">
        <v>0</v>
      </c>
      <c r="I116" s="68">
        <v>0</v>
      </c>
      <c r="J116" s="68">
        <v>0</v>
      </c>
    </row>
    <row r="117" spans="1:10" ht="16.5" customHeight="1">
      <c r="A117" s="69" t="s">
        <v>689</v>
      </c>
      <c r="B117" s="238" t="s">
        <v>195</v>
      </c>
      <c r="C117" s="239"/>
      <c r="D117" s="69" t="s">
        <v>38</v>
      </c>
      <c r="E117" s="69" t="s">
        <v>196</v>
      </c>
      <c r="F117" s="63" t="s">
        <v>690</v>
      </c>
      <c r="G117" s="69"/>
      <c r="H117" s="70">
        <v>0</v>
      </c>
      <c r="I117" s="68">
        <v>0</v>
      </c>
      <c r="J117" s="68">
        <v>0</v>
      </c>
    </row>
    <row r="118" spans="1:10" ht="16.5" customHeight="1">
      <c r="A118" s="69" t="s">
        <v>691</v>
      </c>
      <c r="B118" s="238" t="s">
        <v>195</v>
      </c>
      <c r="C118" s="239"/>
      <c r="D118" s="69" t="s">
        <v>38</v>
      </c>
      <c r="E118" s="69" t="s">
        <v>213</v>
      </c>
      <c r="F118" s="63" t="s">
        <v>260</v>
      </c>
      <c r="G118" s="69"/>
      <c r="H118" s="70">
        <v>0</v>
      </c>
      <c r="I118" s="68">
        <v>0</v>
      </c>
      <c r="J118" s="68">
        <v>0</v>
      </c>
    </row>
    <row r="119" spans="1:10" ht="16.5" customHeight="1">
      <c r="A119" s="69" t="s">
        <v>692</v>
      </c>
      <c r="B119" s="238" t="s">
        <v>195</v>
      </c>
      <c r="C119" s="239"/>
      <c r="D119" s="69" t="s">
        <v>195</v>
      </c>
      <c r="E119" s="69" t="s">
        <v>35</v>
      </c>
      <c r="F119" s="63" t="s">
        <v>693</v>
      </c>
      <c r="G119" s="69"/>
      <c r="H119" s="70">
        <v>0</v>
      </c>
      <c r="I119" s="68">
        <v>0</v>
      </c>
      <c r="J119" s="68">
        <v>0</v>
      </c>
    </row>
    <row r="120" spans="1:10" ht="16.5" customHeight="1">
      <c r="A120" s="69" t="s">
        <v>694</v>
      </c>
      <c r="B120" s="238" t="s">
        <v>195</v>
      </c>
      <c r="C120" s="239"/>
      <c r="D120" s="69" t="s">
        <v>195</v>
      </c>
      <c r="E120" s="69" t="s">
        <v>36</v>
      </c>
      <c r="F120" s="63" t="s">
        <v>262</v>
      </c>
      <c r="G120" s="69"/>
      <c r="H120" s="70">
        <v>0</v>
      </c>
      <c r="I120" s="68">
        <v>0</v>
      </c>
      <c r="J120" s="68">
        <v>0</v>
      </c>
    </row>
    <row r="121" spans="1:10" ht="16.5" customHeight="1">
      <c r="A121" s="69" t="s">
        <v>695</v>
      </c>
      <c r="B121" s="238" t="s">
        <v>195</v>
      </c>
      <c r="C121" s="239"/>
      <c r="D121" s="69" t="s">
        <v>195</v>
      </c>
      <c r="E121" s="69" t="s">
        <v>37</v>
      </c>
      <c r="F121" s="63" t="s">
        <v>696</v>
      </c>
      <c r="G121" s="69"/>
      <c r="H121" s="70">
        <v>0</v>
      </c>
      <c r="I121" s="68">
        <v>0</v>
      </c>
      <c r="J121" s="68">
        <v>0</v>
      </c>
    </row>
    <row r="122" spans="1:10" ht="16.5" customHeight="1">
      <c r="A122" s="69" t="s">
        <v>697</v>
      </c>
      <c r="B122" s="238" t="s">
        <v>195</v>
      </c>
      <c r="C122" s="239"/>
      <c r="D122" s="69" t="s">
        <v>195</v>
      </c>
      <c r="E122" s="69" t="s">
        <v>38</v>
      </c>
      <c r="F122" s="63" t="s">
        <v>698</v>
      </c>
      <c r="G122" s="69"/>
      <c r="H122" s="70">
        <v>0</v>
      </c>
      <c r="I122" s="68">
        <v>0</v>
      </c>
      <c r="J122" s="68">
        <v>0</v>
      </c>
    </row>
    <row r="123" spans="1:10" ht="16.5" customHeight="1">
      <c r="A123" s="69" t="s">
        <v>699</v>
      </c>
      <c r="B123" s="241" t="s">
        <v>195</v>
      </c>
      <c r="C123" s="242"/>
      <c r="D123" s="72" t="s">
        <v>196</v>
      </c>
      <c r="E123" s="72" t="s">
        <v>35</v>
      </c>
      <c r="F123" s="67" t="s">
        <v>700</v>
      </c>
      <c r="G123" s="72"/>
      <c r="H123" s="73">
        <f>I123+J123</f>
        <v>485394.4</v>
      </c>
      <c r="I123" s="78">
        <f>I124</f>
        <v>42640.800000000003</v>
      </c>
      <c r="J123" s="78">
        <f>J124</f>
        <v>442753.60000000003</v>
      </c>
    </row>
    <row r="124" spans="1:10" ht="16.5" customHeight="1">
      <c r="A124" s="69" t="s">
        <v>701</v>
      </c>
      <c r="B124" s="241" t="s">
        <v>195</v>
      </c>
      <c r="C124" s="242"/>
      <c r="D124" s="72" t="s">
        <v>196</v>
      </c>
      <c r="E124" s="72" t="s">
        <v>36</v>
      </c>
      <c r="F124" s="67" t="s">
        <v>928</v>
      </c>
      <c r="G124" s="69"/>
      <c r="H124" s="70">
        <f>I124+J124</f>
        <v>485394.4</v>
      </c>
      <c r="I124" s="68">
        <f>I125</f>
        <v>42640.800000000003</v>
      </c>
      <c r="J124" s="68">
        <f>J126+J127</f>
        <v>442753.60000000003</v>
      </c>
    </row>
    <row r="125" spans="1:10" ht="16.5" customHeight="1">
      <c r="A125" s="69"/>
      <c r="B125" s="238"/>
      <c r="C125" s="239"/>
      <c r="D125" s="69"/>
      <c r="E125" s="69"/>
      <c r="F125" s="63" t="s">
        <v>561</v>
      </c>
      <c r="G125" s="69" t="s">
        <v>73</v>
      </c>
      <c r="H125" s="70">
        <f>I125</f>
        <v>42640.800000000003</v>
      </c>
      <c r="I125" s="68">
        <v>42640.800000000003</v>
      </c>
      <c r="J125" s="68" t="s">
        <v>28</v>
      </c>
    </row>
    <row r="126" spans="1:10" ht="16.5" customHeight="1">
      <c r="A126" s="69"/>
      <c r="B126" s="238"/>
      <c r="C126" s="239"/>
      <c r="D126" s="69"/>
      <c r="E126" s="69"/>
      <c r="F126" s="63" t="s">
        <v>702</v>
      </c>
      <c r="G126" s="69" t="s">
        <v>122</v>
      </c>
      <c r="H126" s="70">
        <f>J126</f>
        <v>281494.90000000002</v>
      </c>
      <c r="I126" s="68" t="s">
        <v>28</v>
      </c>
      <c r="J126" s="68">
        <v>281494.90000000002</v>
      </c>
    </row>
    <row r="127" spans="1:10" ht="16.5" customHeight="1">
      <c r="A127" s="69"/>
      <c r="B127" s="238"/>
      <c r="C127" s="239"/>
      <c r="D127" s="69"/>
      <c r="E127" s="69"/>
      <c r="F127" s="63" t="s">
        <v>577</v>
      </c>
      <c r="G127" s="69" t="s">
        <v>123</v>
      </c>
      <c r="H127" s="70">
        <f>J127</f>
        <v>161258.70000000001</v>
      </c>
      <c r="I127" s="68" t="s">
        <v>28</v>
      </c>
      <c r="J127" s="68">
        <v>161258.70000000001</v>
      </c>
    </row>
    <row r="128" spans="1:10" ht="16.5" customHeight="1">
      <c r="A128" s="69"/>
      <c r="B128" s="238"/>
      <c r="C128" s="239"/>
      <c r="D128" s="69"/>
      <c r="E128" s="69"/>
      <c r="F128" s="63" t="s">
        <v>579</v>
      </c>
      <c r="G128" s="69" t="s">
        <v>125</v>
      </c>
      <c r="H128" s="70">
        <v>0</v>
      </c>
      <c r="I128" s="68">
        <v>0</v>
      </c>
      <c r="J128" s="68">
        <v>0</v>
      </c>
    </row>
    <row r="129" spans="1:10" ht="16.5" customHeight="1">
      <c r="A129" s="69"/>
      <c r="B129" s="238"/>
      <c r="C129" s="239"/>
      <c r="D129" s="69"/>
      <c r="E129" s="69"/>
      <c r="F129" s="63" t="s">
        <v>703</v>
      </c>
      <c r="G129" s="69" t="s">
        <v>126</v>
      </c>
      <c r="H129" s="70">
        <v>0</v>
      </c>
      <c r="I129" s="68">
        <v>0</v>
      </c>
      <c r="J129" s="68">
        <v>0</v>
      </c>
    </row>
    <row r="130" spans="1:10" ht="16.5" customHeight="1">
      <c r="A130" s="69"/>
      <c r="B130" s="238"/>
      <c r="C130" s="239"/>
      <c r="D130" s="69"/>
      <c r="E130" s="69"/>
      <c r="F130" s="63" t="s">
        <v>704</v>
      </c>
      <c r="G130" s="69" t="s">
        <v>129</v>
      </c>
      <c r="H130" s="70">
        <v>0</v>
      </c>
      <c r="I130" s="68">
        <v>0</v>
      </c>
      <c r="J130" s="68">
        <v>0</v>
      </c>
    </row>
    <row r="131" spans="1:10" ht="16.5" customHeight="1">
      <c r="A131" s="69"/>
      <c r="B131" s="238"/>
      <c r="C131" s="239"/>
      <c r="D131" s="69"/>
      <c r="E131" s="69"/>
      <c r="F131" s="63" t="s">
        <v>705</v>
      </c>
      <c r="G131" s="69" t="s">
        <v>130</v>
      </c>
      <c r="H131" s="70">
        <f>J131</f>
        <v>0</v>
      </c>
      <c r="I131" s="68">
        <v>0</v>
      </c>
      <c r="J131" s="68">
        <v>0</v>
      </c>
    </row>
    <row r="132" spans="1:10" ht="16.5" customHeight="1">
      <c r="A132" s="69" t="s">
        <v>706</v>
      </c>
      <c r="B132" s="238" t="s">
        <v>195</v>
      </c>
      <c r="C132" s="239"/>
      <c r="D132" s="69" t="s">
        <v>196</v>
      </c>
      <c r="E132" s="69" t="s">
        <v>37</v>
      </c>
      <c r="F132" s="63" t="s">
        <v>707</v>
      </c>
      <c r="G132" s="69"/>
      <c r="H132" s="70">
        <v>0</v>
      </c>
      <c r="I132" s="68">
        <v>0</v>
      </c>
      <c r="J132" s="68">
        <v>0</v>
      </c>
    </row>
    <row r="133" spans="1:10" ht="16.5" customHeight="1">
      <c r="A133" s="69" t="s">
        <v>708</v>
      </c>
      <c r="B133" s="238" t="s">
        <v>195</v>
      </c>
      <c r="C133" s="239"/>
      <c r="D133" s="69" t="s">
        <v>196</v>
      </c>
      <c r="E133" s="69" t="s">
        <v>38</v>
      </c>
      <c r="F133" s="63" t="s">
        <v>709</v>
      </c>
      <c r="G133" s="69"/>
      <c r="H133" s="70">
        <v>0</v>
      </c>
      <c r="I133" s="68">
        <v>0</v>
      </c>
      <c r="J133" s="68">
        <v>0</v>
      </c>
    </row>
    <row r="134" spans="1:10" ht="16.5" customHeight="1">
      <c r="A134" s="69" t="s">
        <v>710</v>
      </c>
      <c r="B134" s="238" t="s">
        <v>195</v>
      </c>
      <c r="C134" s="239"/>
      <c r="D134" s="69" t="s">
        <v>196</v>
      </c>
      <c r="E134" s="69" t="s">
        <v>195</v>
      </c>
      <c r="F134" s="63" t="s">
        <v>711</v>
      </c>
      <c r="G134" s="69"/>
      <c r="H134" s="70">
        <v>0</v>
      </c>
      <c r="I134" s="68">
        <v>0</v>
      </c>
      <c r="J134" s="68">
        <v>0</v>
      </c>
    </row>
    <row r="135" spans="1:10" ht="16.5" customHeight="1">
      <c r="A135" s="69" t="s">
        <v>712</v>
      </c>
      <c r="B135" s="238" t="s">
        <v>195</v>
      </c>
      <c r="C135" s="239"/>
      <c r="D135" s="69" t="s">
        <v>196</v>
      </c>
      <c r="E135" s="69" t="s">
        <v>196</v>
      </c>
      <c r="F135" s="63" t="s">
        <v>713</v>
      </c>
      <c r="G135" s="69"/>
      <c r="H135" s="70">
        <v>0</v>
      </c>
      <c r="I135" s="68">
        <v>0</v>
      </c>
      <c r="J135" s="68">
        <v>0</v>
      </c>
    </row>
    <row r="136" spans="1:10" ht="16.5" customHeight="1">
      <c r="A136" s="69" t="s">
        <v>714</v>
      </c>
      <c r="B136" s="238" t="s">
        <v>195</v>
      </c>
      <c r="C136" s="239"/>
      <c r="D136" s="69" t="s">
        <v>213</v>
      </c>
      <c r="E136" s="69" t="s">
        <v>35</v>
      </c>
      <c r="F136" s="63" t="s">
        <v>715</v>
      </c>
      <c r="G136" s="69"/>
      <c r="H136" s="70">
        <v>0</v>
      </c>
      <c r="I136" s="68">
        <v>0</v>
      </c>
      <c r="J136" s="68">
        <v>0</v>
      </c>
    </row>
    <row r="137" spans="1:10" ht="16.5" customHeight="1">
      <c r="A137" s="69" t="s">
        <v>716</v>
      </c>
      <c r="B137" s="238" t="s">
        <v>195</v>
      </c>
      <c r="C137" s="239"/>
      <c r="D137" s="69" t="s">
        <v>213</v>
      </c>
      <c r="E137" s="69" t="s">
        <v>36</v>
      </c>
      <c r="F137" s="63" t="s">
        <v>271</v>
      </c>
      <c r="G137" s="69"/>
      <c r="H137" s="70">
        <v>0</v>
      </c>
      <c r="I137" s="68">
        <v>0</v>
      </c>
      <c r="J137" s="68">
        <v>0</v>
      </c>
    </row>
    <row r="138" spans="1:10" ht="16.5" customHeight="1">
      <c r="A138" s="69" t="s">
        <v>717</v>
      </c>
      <c r="B138" s="238" t="s">
        <v>195</v>
      </c>
      <c r="C138" s="239"/>
      <c r="D138" s="69" t="s">
        <v>216</v>
      </c>
      <c r="E138" s="69" t="s">
        <v>35</v>
      </c>
      <c r="F138" s="63" t="s">
        <v>718</v>
      </c>
      <c r="G138" s="69"/>
      <c r="H138" s="70">
        <v>0</v>
      </c>
      <c r="I138" s="68">
        <v>0</v>
      </c>
      <c r="J138" s="68">
        <v>0</v>
      </c>
    </row>
    <row r="139" spans="1:10" ht="16.5" customHeight="1">
      <c r="A139" s="69" t="s">
        <v>719</v>
      </c>
      <c r="B139" s="238" t="s">
        <v>195</v>
      </c>
      <c r="C139" s="239"/>
      <c r="D139" s="69" t="s">
        <v>216</v>
      </c>
      <c r="E139" s="69" t="s">
        <v>36</v>
      </c>
      <c r="F139" s="63" t="s">
        <v>720</v>
      </c>
      <c r="G139" s="69"/>
      <c r="H139" s="70">
        <v>0</v>
      </c>
      <c r="I139" s="68">
        <v>0</v>
      </c>
      <c r="J139" s="68">
        <v>0</v>
      </c>
    </row>
    <row r="140" spans="1:10" ht="16.5" customHeight="1">
      <c r="A140" s="69" t="s">
        <v>721</v>
      </c>
      <c r="B140" s="238" t="s">
        <v>195</v>
      </c>
      <c r="C140" s="239"/>
      <c r="D140" s="69" t="s">
        <v>216</v>
      </c>
      <c r="E140" s="69" t="s">
        <v>37</v>
      </c>
      <c r="F140" s="63" t="s">
        <v>275</v>
      </c>
      <c r="G140" s="69"/>
      <c r="H140" s="70">
        <v>0</v>
      </c>
      <c r="I140" s="68">
        <v>0</v>
      </c>
      <c r="J140" s="68">
        <v>0</v>
      </c>
    </row>
    <row r="141" spans="1:10" ht="16.5" customHeight="1">
      <c r="A141" s="69" t="s">
        <v>722</v>
      </c>
      <c r="B141" s="238" t="s">
        <v>195</v>
      </c>
      <c r="C141" s="239"/>
      <c r="D141" s="69" t="s">
        <v>216</v>
      </c>
      <c r="E141" s="69" t="s">
        <v>38</v>
      </c>
      <c r="F141" s="63" t="s">
        <v>723</v>
      </c>
      <c r="G141" s="69"/>
      <c r="H141" s="70">
        <v>0</v>
      </c>
      <c r="I141" s="68">
        <v>0</v>
      </c>
      <c r="J141" s="68">
        <v>0</v>
      </c>
    </row>
    <row r="142" spans="1:10" ht="16.5" customHeight="1">
      <c r="A142" s="69" t="s">
        <v>724</v>
      </c>
      <c r="B142" s="238" t="s">
        <v>195</v>
      </c>
      <c r="C142" s="239"/>
      <c r="D142" s="69" t="s">
        <v>216</v>
      </c>
      <c r="E142" s="69" t="s">
        <v>195</v>
      </c>
      <c r="F142" s="63" t="s">
        <v>725</v>
      </c>
      <c r="G142" s="69"/>
      <c r="H142" s="70">
        <v>0</v>
      </c>
      <c r="I142" s="68">
        <v>0</v>
      </c>
      <c r="J142" s="68">
        <v>0</v>
      </c>
    </row>
    <row r="143" spans="1:10" ht="16.5" customHeight="1">
      <c r="A143" s="69" t="s">
        <v>726</v>
      </c>
      <c r="B143" s="238" t="s">
        <v>195</v>
      </c>
      <c r="C143" s="239"/>
      <c r="D143" s="69" t="s">
        <v>218</v>
      </c>
      <c r="E143" s="69" t="s">
        <v>35</v>
      </c>
      <c r="F143" s="63" t="s">
        <v>727</v>
      </c>
      <c r="G143" s="69"/>
      <c r="H143" s="70">
        <v>0</v>
      </c>
      <c r="I143" s="68">
        <v>0</v>
      </c>
      <c r="J143" s="68">
        <v>0</v>
      </c>
    </row>
    <row r="144" spans="1:10" ht="16.5" customHeight="1">
      <c r="A144" s="69" t="s">
        <v>728</v>
      </c>
      <c r="B144" s="238" t="s">
        <v>195</v>
      </c>
      <c r="C144" s="239"/>
      <c r="D144" s="69" t="s">
        <v>218</v>
      </c>
      <c r="E144" s="69" t="s">
        <v>36</v>
      </c>
      <c r="F144" s="63" t="s">
        <v>279</v>
      </c>
      <c r="G144" s="69"/>
      <c r="H144" s="70">
        <v>0</v>
      </c>
      <c r="I144" s="68">
        <v>0</v>
      </c>
      <c r="J144" s="68">
        <v>0</v>
      </c>
    </row>
    <row r="145" spans="1:10" ht="16.5" customHeight="1">
      <c r="A145" s="69" t="s">
        <v>729</v>
      </c>
      <c r="B145" s="238" t="s">
        <v>195</v>
      </c>
      <c r="C145" s="239"/>
      <c r="D145" s="69" t="s">
        <v>218</v>
      </c>
      <c r="E145" s="69" t="s">
        <v>37</v>
      </c>
      <c r="F145" s="63" t="s">
        <v>280</v>
      </c>
      <c r="G145" s="69"/>
      <c r="H145" s="70">
        <v>0</v>
      </c>
      <c r="I145" s="68">
        <v>0</v>
      </c>
      <c r="J145" s="68">
        <v>0</v>
      </c>
    </row>
    <row r="146" spans="1:10" ht="16.5" customHeight="1">
      <c r="A146" s="69" t="s">
        <v>730</v>
      </c>
      <c r="B146" s="238" t="s">
        <v>195</v>
      </c>
      <c r="C146" s="239"/>
      <c r="D146" s="69" t="s">
        <v>218</v>
      </c>
      <c r="E146" s="69" t="s">
        <v>38</v>
      </c>
      <c r="F146" s="63" t="s">
        <v>281</v>
      </c>
      <c r="G146" s="69"/>
      <c r="H146" s="70">
        <v>0</v>
      </c>
      <c r="I146" s="68">
        <v>0</v>
      </c>
      <c r="J146" s="68">
        <v>0</v>
      </c>
    </row>
    <row r="147" spans="1:10" ht="16.5" customHeight="1">
      <c r="A147" s="69" t="s">
        <v>731</v>
      </c>
      <c r="B147" s="238" t="s">
        <v>195</v>
      </c>
      <c r="C147" s="239"/>
      <c r="D147" s="69" t="s">
        <v>218</v>
      </c>
      <c r="E147" s="69" t="s">
        <v>195</v>
      </c>
      <c r="F147" s="63" t="s">
        <v>732</v>
      </c>
      <c r="G147" s="69"/>
      <c r="H147" s="70">
        <v>0</v>
      </c>
      <c r="I147" s="68">
        <v>0</v>
      </c>
      <c r="J147" s="68">
        <v>0</v>
      </c>
    </row>
    <row r="148" spans="1:10" ht="16.5" customHeight="1">
      <c r="A148" s="69" t="s">
        <v>733</v>
      </c>
      <c r="B148" s="238" t="s">
        <v>195</v>
      </c>
      <c r="C148" s="239"/>
      <c r="D148" s="69" t="s">
        <v>218</v>
      </c>
      <c r="E148" s="69" t="s">
        <v>196</v>
      </c>
      <c r="F148" s="63" t="s">
        <v>283</v>
      </c>
      <c r="G148" s="69"/>
      <c r="H148" s="70">
        <v>0</v>
      </c>
      <c r="I148" s="68">
        <v>0</v>
      </c>
      <c r="J148" s="68">
        <v>0</v>
      </c>
    </row>
    <row r="149" spans="1:10" ht="16.5" customHeight="1">
      <c r="A149" s="69" t="s">
        <v>734</v>
      </c>
      <c r="B149" s="238" t="s">
        <v>195</v>
      </c>
      <c r="C149" s="239"/>
      <c r="D149" s="69" t="s">
        <v>218</v>
      </c>
      <c r="E149" s="69" t="s">
        <v>213</v>
      </c>
      <c r="F149" s="63" t="s">
        <v>284</v>
      </c>
      <c r="G149" s="69"/>
      <c r="H149" s="70">
        <v>0</v>
      </c>
      <c r="I149" s="68">
        <v>0</v>
      </c>
      <c r="J149" s="68">
        <v>0</v>
      </c>
    </row>
    <row r="150" spans="1:10" ht="16.5" customHeight="1">
      <c r="A150" s="69" t="s">
        <v>735</v>
      </c>
      <c r="B150" s="238" t="s">
        <v>195</v>
      </c>
      <c r="C150" s="239"/>
      <c r="D150" s="69" t="s">
        <v>218</v>
      </c>
      <c r="E150" s="69" t="s">
        <v>216</v>
      </c>
      <c r="F150" s="63" t="s">
        <v>285</v>
      </c>
      <c r="G150" s="69"/>
      <c r="H150" s="70">
        <v>0</v>
      </c>
      <c r="I150" s="68">
        <v>0</v>
      </c>
      <c r="J150" s="68">
        <v>0</v>
      </c>
    </row>
    <row r="151" spans="1:10" ht="16.5" customHeight="1">
      <c r="A151" s="69" t="s">
        <v>736</v>
      </c>
      <c r="B151" s="241" t="s">
        <v>195</v>
      </c>
      <c r="C151" s="242"/>
      <c r="D151" s="72" t="s">
        <v>286</v>
      </c>
      <c r="E151" s="72" t="s">
        <v>35</v>
      </c>
      <c r="F151" s="67" t="s">
        <v>737</v>
      </c>
      <c r="G151" s="72"/>
      <c r="H151" s="73">
        <f>J151</f>
        <v>-160000</v>
      </c>
      <c r="I151" s="78">
        <v>0</v>
      </c>
      <c r="J151" s="78">
        <f>J152</f>
        <v>-160000</v>
      </c>
    </row>
    <row r="152" spans="1:10" ht="16.5" customHeight="1">
      <c r="A152" s="69" t="s">
        <v>738</v>
      </c>
      <c r="B152" s="238" t="s">
        <v>195</v>
      </c>
      <c r="C152" s="239"/>
      <c r="D152" s="69" t="s">
        <v>286</v>
      </c>
      <c r="E152" s="69" t="s">
        <v>36</v>
      </c>
      <c r="F152" s="63" t="s">
        <v>287</v>
      </c>
      <c r="G152" s="69"/>
      <c r="H152" s="70">
        <f>J152</f>
        <v>-160000</v>
      </c>
      <c r="I152" s="68">
        <v>0</v>
      </c>
      <c r="J152" s="68">
        <v>-160000</v>
      </c>
    </row>
    <row r="153" spans="1:10" ht="16.5" customHeight="1">
      <c r="A153" s="69" t="s">
        <v>739</v>
      </c>
      <c r="B153" s="241" t="s">
        <v>196</v>
      </c>
      <c r="C153" s="242"/>
      <c r="D153" s="72" t="s">
        <v>35</v>
      </c>
      <c r="E153" s="72" t="s">
        <v>35</v>
      </c>
      <c r="F153" s="67" t="s">
        <v>740</v>
      </c>
      <c r="G153" s="72"/>
      <c r="H153" s="73">
        <f>H154</f>
        <v>388058</v>
      </c>
      <c r="I153" s="78">
        <f>I154</f>
        <v>388058</v>
      </c>
      <c r="J153" s="78">
        <v>0</v>
      </c>
    </row>
    <row r="154" spans="1:10" ht="16.5" customHeight="1">
      <c r="A154" s="69" t="s">
        <v>741</v>
      </c>
      <c r="B154" s="238" t="s">
        <v>196</v>
      </c>
      <c r="C154" s="239"/>
      <c r="D154" s="69" t="s">
        <v>36</v>
      </c>
      <c r="E154" s="69" t="s">
        <v>35</v>
      </c>
      <c r="F154" s="63" t="s">
        <v>742</v>
      </c>
      <c r="G154" s="69"/>
      <c r="H154" s="70">
        <f>H155</f>
        <v>388058</v>
      </c>
      <c r="I154" s="68">
        <f>I155</f>
        <v>388058</v>
      </c>
      <c r="J154" s="68">
        <v>0</v>
      </c>
    </row>
    <row r="155" spans="1:10" ht="16.5" customHeight="1">
      <c r="A155" s="69" t="s">
        <v>743</v>
      </c>
      <c r="B155" s="238" t="s">
        <v>196</v>
      </c>
      <c r="C155" s="239"/>
      <c r="D155" s="69" t="s">
        <v>36</v>
      </c>
      <c r="E155" s="69" t="s">
        <v>36</v>
      </c>
      <c r="F155" s="63" t="s">
        <v>288</v>
      </c>
      <c r="G155" s="69"/>
      <c r="H155" s="70">
        <f>I155+J155</f>
        <v>388058</v>
      </c>
      <c r="I155" s="68">
        <f>I156+I157+I158+I159+I160+I161+I162+I163+I164+I165+I166+I167+I168+I169+I170+I171</f>
        <v>388058</v>
      </c>
      <c r="J155" s="68">
        <v>0</v>
      </c>
    </row>
    <row r="156" spans="1:10" ht="16.5" customHeight="1">
      <c r="A156" s="69"/>
      <c r="B156" s="238"/>
      <c r="C156" s="239"/>
      <c r="D156" s="69"/>
      <c r="E156" s="69"/>
      <c r="F156" s="63" t="s">
        <v>528</v>
      </c>
      <c r="G156" s="69" t="s">
        <v>51</v>
      </c>
      <c r="H156" s="70">
        <f t="shared" ref="H156:H171" si="1">I156</f>
        <v>293108</v>
      </c>
      <c r="I156" s="68">
        <v>293108</v>
      </c>
      <c r="J156" s="68">
        <v>0</v>
      </c>
    </row>
    <row r="157" spans="1:10" ht="16.5" customHeight="1">
      <c r="A157" s="69"/>
      <c r="B157" s="238"/>
      <c r="C157" s="239"/>
      <c r="D157" s="69"/>
      <c r="E157" s="69"/>
      <c r="F157" s="63" t="s">
        <v>529</v>
      </c>
      <c r="G157" s="69" t="s">
        <v>52</v>
      </c>
      <c r="H157" s="70">
        <f t="shared" si="1"/>
        <v>7200</v>
      </c>
      <c r="I157" s="68">
        <v>7200</v>
      </c>
      <c r="J157" s="68">
        <v>0</v>
      </c>
    </row>
    <row r="158" spans="1:10" ht="16.5" customHeight="1">
      <c r="A158" s="69"/>
      <c r="B158" s="238"/>
      <c r="C158" s="239"/>
      <c r="D158" s="69"/>
      <c r="E158" s="69"/>
      <c r="F158" s="63" t="s">
        <v>530</v>
      </c>
      <c r="G158" s="69" t="s">
        <v>55</v>
      </c>
      <c r="H158" s="70">
        <f t="shared" si="1"/>
        <v>0</v>
      </c>
      <c r="I158" s="68">
        <v>0</v>
      </c>
      <c r="J158" s="68">
        <v>0</v>
      </c>
    </row>
    <row r="159" spans="1:10" ht="16.5" customHeight="1">
      <c r="A159" s="69"/>
      <c r="B159" s="238"/>
      <c r="C159" s="239"/>
      <c r="D159" s="69"/>
      <c r="E159" s="69"/>
      <c r="F159" s="63" t="s">
        <v>534</v>
      </c>
      <c r="G159" s="69" t="s">
        <v>59</v>
      </c>
      <c r="H159" s="70">
        <f t="shared" si="1"/>
        <v>0</v>
      </c>
      <c r="I159" s="68">
        <v>0</v>
      </c>
      <c r="J159" s="68">
        <v>0</v>
      </c>
    </row>
    <row r="160" spans="1:10" ht="16.5" customHeight="1">
      <c r="A160" s="69"/>
      <c r="B160" s="238"/>
      <c r="C160" s="239"/>
      <c r="D160" s="69"/>
      <c r="E160" s="69"/>
      <c r="F160" s="63" t="s">
        <v>535</v>
      </c>
      <c r="G160" s="69" t="s">
        <v>60</v>
      </c>
      <c r="H160" s="70">
        <f t="shared" si="1"/>
        <v>500</v>
      </c>
      <c r="I160" s="68">
        <v>500</v>
      </c>
      <c r="J160" s="68">
        <v>0</v>
      </c>
    </row>
    <row r="161" spans="1:10" ht="16.5" customHeight="1">
      <c r="A161" s="69"/>
      <c r="B161" s="238"/>
      <c r="C161" s="239"/>
      <c r="D161" s="69"/>
      <c r="E161" s="69"/>
      <c r="F161" s="63" t="s">
        <v>536</v>
      </c>
      <c r="G161" s="69" t="s">
        <v>61</v>
      </c>
      <c r="H161" s="70">
        <f t="shared" si="1"/>
        <v>6500</v>
      </c>
      <c r="I161" s="68">
        <v>6500</v>
      </c>
      <c r="J161" s="68">
        <v>0</v>
      </c>
    </row>
    <row r="162" spans="1:10" ht="16.5" customHeight="1">
      <c r="A162" s="69"/>
      <c r="B162" s="238"/>
      <c r="C162" s="239"/>
      <c r="D162" s="69"/>
      <c r="E162" s="69"/>
      <c r="F162" s="63" t="s">
        <v>537</v>
      </c>
      <c r="G162" s="69" t="s">
        <v>538</v>
      </c>
      <c r="H162" s="70">
        <f t="shared" si="1"/>
        <v>50</v>
      </c>
      <c r="I162" s="68">
        <v>50</v>
      </c>
      <c r="J162" s="68">
        <v>0</v>
      </c>
    </row>
    <row r="163" spans="1:10" ht="16.5" customHeight="1">
      <c r="A163" s="69"/>
      <c r="B163" s="238"/>
      <c r="C163" s="239"/>
      <c r="D163" s="69"/>
      <c r="E163" s="69"/>
      <c r="F163" s="63" t="s">
        <v>539</v>
      </c>
      <c r="G163" s="69" t="s">
        <v>63</v>
      </c>
      <c r="H163" s="70">
        <f t="shared" si="1"/>
        <v>0</v>
      </c>
      <c r="I163" s="68">
        <v>0</v>
      </c>
      <c r="J163" s="68">
        <v>0</v>
      </c>
    </row>
    <row r="164" spans="1:10" ht="16.5" customHeight="1">
      <c r="A164" s="69"/>
      <c r="B164" s="238"/>
      <c r="C164" s="239"/>
      <c r="D164" s="69"/>
      <c r="E164" s="69"/>
      <c r="F164" s="63" t="s">
        <v>541</v>
      </c>
      <c r="G164" s="69" t="s">
        <v>68</v>
      </c>
      <c r="H164" s="70">
        <f t="shared" si="1"/>
        <v>0</v>
      </c>
      <c r="I164" s="68">
        <v>0</v>
      </c>
      <c r="J164" s="68">
        <v>0</v>
      </c>
    </row>
    <row r="165" spans="1:10" ht="16.5" customHeight="1">
      <c r="A165" s="69"/>
      <c r="B165" s="238"/>
      <c r="C165" s="239"/>
      <c r="D165" s="69"/>
      <c r="E165" s="69"/>
      <c r="F165" s="63" t="s">
        <v>559</v>
      </c>
      <c r="G165" s="69" t="s">
        <v>71</v>
      </c>
      <c r="H165" s="70">
        <f t="shared" si="1"/>
        <v>25000</v>
      </c>
      <c r="I165" s="68">
        <v>25000</v>
      </c>
      <c r="J165" s="68">
        <v>0</v>
      </c>
    </row>
    <row r="166" spans="1:10" ht="16.5" customHeight="1">
      <c r="A166" s="69"/>
      <c r="B166" s="238"/>
      <c r="C166" s="239"/>
      <c r="D166" s="69"/>
      <c r="E166" s="69"/>
      <c r="F166" s="63" t="s">
        <v>562</v>
      </c>
      <c r="G166" s="69" t="s">
        <v>74</v>
      </c>
      <c r="H166" s="70">
        <f t="shared" si="1"/>
        <v>3000</v>
      </c>
      <c r="I166" s="68">
        <v>3000</v>
      </c>
      <c r="J166" s="68">
        <v>0</v>
      </c>
    </row>
    <row r="167" spans="1:10" ht="16.5" customHeight="1">
      <c r="A167" s="69"/>
      <c r="B167" s="238"/>
      <c r="C167" s="239"/>
      <c r="D167" s="69"/>
      <c r="E167" s="69"/>
      <c r="F167" s="63" t="s">
        <v>563</v>
      </c>
      <c r="G167" s="69" t="s">
        <v>75</v>
      </c>
      <c r="H167" s="70">
        <f t="shared" si="1"/>
        <v>300</v>
      </c>
      <c r="I167" s="68">
        <v>300</v>
      </c>
      <c r="J167" s="68">
        <v>0</v>
      </c>
    </row>
    <row r="168" spans="1:10" ht="16.5" customHeight="1">
      <c r="A168" s="69"/>
      <c r="B168" s="238"/>
      <c r="C168" s="239"/>
      <c r="D168" s="69"/>
      <c r="E168" s="69"/>
      <c r="F168" s="63" t="s">
        <v>564</v>
      </c>
      <c r="G168" s="69" t="s">
        <v>76</v>
      </c>
      <c r="H168" s="70">
        <f t="shared" si="1"/>
        <v>2200</v>
      </c>
      <c r="I168" s="68">
        <v>2200</v>
      </c>
      <c r="J168" s="68">
        <v>0</v>
      </c>
    </row>
    <row r="169" spans="1:10" ht="16.5" customHeight="1">
      <c r="A169" s="69"/>
      <c r="B169" s="238"/>
      <c r="C169" s="239"/>
      <c r="D169" s="69"/>
      <c r="E169" s="69"/>
      <c r="F169" s="63" t="s">
        <v>565</v>
      </c>
      <c r="G169" s="69" t="s">
        <v>78</v>
      </c>
      <c r="H169" s="70">
        <f t="shared" si="1"/>
        <v>40000</v>
      </c>
      <c r="I169" s="68">
        <v>40000</v>
      </c>
      <c r="J169" s="68">
        <v>0</v>
      </c>
    </row>
    <row r="170" spans="1:10" ht="16.5" customHeight="1">
      <c r="A170" s="69"/>
      <c r="B170" s="238"/>
      <c r="C170" s="239"/>
      <c r="D170" s="69"/>
      <c r="E170" s="69"/>
      <c r="F170" s="63" t="s">
        <v>568</v>
      </c>
      <c r="G170" s="69" t="s">
        <v>82</v>
      </c>
      <c r="H170" s="70">
        <f t="shared" si="1"/>
        <v>9000</v>
      </c>
      <c r="I170" s="68">
        <v>9000</v>
      </c>
      <c r="J170" s="68">
        <v>0</v>
      </c>
    </row>
    <row r="171" spans="1:10" ht="16.5" customHeight="1">
      <c r="A171" s="69"/>
      <c r="B171" s="238"/>
      <c r="C171" s="239"/>
      <c r="D171" s="69"/>
      <c r="E171" s="69"/>
      <c r="F171" s="63" t="s">
        <v>574</v>
      </c>
      <c r="G171" s="69" t="s">
        <v>113</v>
      </c>
      <c r="H171" s="70">
        <f t="shared" si="1"/>
        <v>1200</v>
      </c>
      <c r="I171" s="68">
        <v>1200</v>
      </c>
      <c r="J171" s="68">
        <v>0</v>
      </c>
    </row>
    <row r="172" spans="1:10" ht="16.5" customHeight="1">
      <c r="A172" s="69"/>
      <c r="B172" s="238"/>
      <c r="C172" s="239"/>
      <c r="D172" s="69"/>
      <c r="E172" s="69"/>
      <c r="F172" s="63" t="s">
        <v>578</v>
      </c>
      <c r="G172" s="69" t="s">
        <v>124</v>
      </c>
      <c r="H172" s="70">
        <v>0</v>
      </c>
      <c r="I172" s="68">
        <v>0</v>
      </c>
      <c r="J172" s="68">
        <v>0</v>
      </c>
    </row>
    <row r="173" spans="1:10" ht="16.5" customHeight="1">
      <c r="A173" s="69" t="s">
        <v>744</v>
      </c>
      <c r="B173" s="238" t="s">
        <v>196</v>
      </c>
      <c r="C173" s="239"/>
      <c r="D173" s="69" t="s">
        <v>37</v>
      </c>
      <c r="E173" s="69" t="s">
        <v>35</v>
      </c>
      <c r="F173" s="63" t="s">
        <v>745</v>
      </c>
      <c r="G173" s="69"/>
      <c r="H173" s="70">
        <v>0</v>
      </c>
      <c r="I173" s="68">
        <v>0</v>
      </c>
      <c r="J173" s="68">
        <v>0</v>
      </c>
    </row>
    <row r="174" spans="1:10" ht="16.5" customHeight="1">
      <c r="A174" s="69" t="s">
        <v>746</v>
      </c>
      <c r="B174" s="238" t="s">
        <v>196</v>
      </c>
      <c r="C174" s="239"/>
      <c r="D174" s="69" t="s">
        <v>37</v>
      </c>
      <c r="E174" s="69" t="s">
        <v>36</v>
      </c>
      <c r="F174" s="63" t="s">
        <v>289</v>
      </c>
      <c r="G174" s="69"/>
      <c r="H174" s="70">
        <v>0</v>
      </c>
      <c r="I174" s="68">
        <v>0</v>
      </c>
      <c r="J174" s="68">
        <v>0</v>
      </c>
    </row>
    <row r="175" spans="1:10" ht="16.5" customHeight="1">
      <c r="A175" s="69" t="s">
        <v>747</v>
      </c>
      <c r="B175" s="238" t="s">
        <v>196</v>
      </c>
      <c r="C175" s="239"/>
      <c r="D175" s="69" t="s">
        <v>38</v>
      </c>
      <c r="E175" s="69" t="s">
        <v>35</v>
      </c>
      <c r="F175" s="63" t="s">
        <v>748</v>
      </c>
      <c r="G175" s="69"/>
      <c r="H175" s="70">
        <v>0</v>
      </c>
      <c r="I175" s="68">
        <v>0</v>
      </c>
      <c r="J175" s="68">
        <v>0</v>
      </c>
    </row>
    <row r="176" spans="1:10" ht="16.5" customHeight="1">
      <c r="A176" s="69" t="s">
        <v>749</v>
      </c>
      <c r="B176" s="238" t="s">
        <v>196</v>
      </c>
      <c r="C176" s="239"/>
      <c r="D176" s="69" t="s">
        <v>38</v>
      </c>
      <c r="E176" s="69" t="s">
        <v>36</v>
      </c>
      <c r="F176" s="63" t="s">
        <v>291</v>
      </c>
      <c r="G176" s="69"/>
      <c r="H176" s="70">
        <v>0</v>
      </c>
      <c r="I176" s="68">
        <v>0</v>
      </c>
      <c r="J176" s="68">
        <v>0</v>
      </c>
    </row>
    <row r="177" spans="1:10" ht="16.5" customHeight="1">
      <c r="A177" s="69" t="s">
        <v>750</v>
      </c>
      <c r="B177" s="238" t="s">
        <v>196</v>
      </c>
      <c r="C177" s="239"/>
      <c r="D177" s="69" t="s">
        <v>195</v>
      </c>
      <c r="E177" s="69" t="s">
        <v>35</v>
      </c>
      <c r="F177" s="63" t="s">
        <v>751</v>
      </c>
      <c r="G177" s="69"/>
      <c r="H177" s="70">
        <v>0</v>
      </c>
      <c r="I177" s="68">
        <v>0</v>
      </c>
      <c r="J177" s="68">
        <v>0</v>
      </c>
    </row>
    <row r="178" spans="1:10" ht="16.5" customHeight="1">
      <c r="A178" s="69" t="s">
        <v>752</v>
      </c>
      <c r="B178" s="238" t="s">
        <v>196</v>
      </c>
      <c r="C178" s="239"/>
      <c r="D178" s="69" t="s">
        <v>195</v>
      </c>
      <c r="E178" s="69" t="s">
        <v>36</v>
      </c>
      <c r="F178" s="63" t="s">
        <v>753</v>
      </c>
      <c r="G178" s="69"/>
      <c r="H178" s="70">
        <v>0</v>
      </c>
      <c r="I178" s="68">
        <v>0</v>
      </c>
      <c r="J178" s="68">
        <v>0</v>
      </c>
    </row>
    <row r="179" spans="1:10" ht="16.5" customHeight="1">
      <c r="A179" s="69" t="s">
        <v>754</v>
      </c>
      <c r="B179" s="238" t="s">
        <v>196</v>
      </c>
      <c r="C179" s="239"/>
      <c r="D179" s="69" t="s">
        <v>196</v>
      </c>
      <c r="E179" s="69" t="s">
        <v>35</v>
      </c>
      <c r="F179" s="63" t="s">
        <v>755</v>
      </c>
      <c r="G179" s="69"/>
      <c r="H179" s="70">
        <v>0</v>
      </c>
      <c r="I179" s="68">
        <v>0</v>
      </c>
      <c r="J179" s="68">
        <v>0</v>
      </c>
    </row>
    <row r="180" spans="1:10" ht="16.5" customHeight="1">
      <c r="A180" s="69" t="s">
        <v>756</v>
      </c>
      <c r="B180" s="238" t="s">
        <v>196</v>
      </c>
      <c r="C180" s="239"/>
      <c r="D180" s="69" t="s">
        <v>196</v>
      </c>
      <c r="E180" s="69" t="s">
        <v>36</v>
      </c>
      <c r="F180" s="63" t="s">
        <v>293</v>
      </c>
      <c r="G180" s="69"/>
      <c r="H180" s="70">
        <v>0</v>
      </c>
      <c r="I180" s="68">
        <v>0</v>
      </c>
      <c r="J180" s="68">
        <v>0</v>
      </c>
    </row>
    <row r="181" spans="1:10" ht="16.5" customHeight="1">
      <c r="A181" s="69" t="s">
        <v>757</v>
      </c>
      <c r="B181" s="238" t="s">
        <v>196</v>
      </c>
      <c r="C181" s="239"/>
      <c r="D181" s="69" t="s">
        <v>213</v>
      </c>
      <c r="E181" s="69" t="s">
        <v>35</v>
      </c>
      <c r="F181" s="63" t="s">
        <v>758</v>
      </c>
      <c r="G181" s="69"/>
      <c r="H181" s="70">
        <v>0</v>
      </c>
      <c r="I181" s="68">
        <v>0</v>
      </c>
      <c r="J181" s="68">
        <v>0</v>
      </c>
    </row>
    <row r="182" spans="1:10" ht="16.5" customHeight="1">
      <c r="A182" s="69" t="s">
        <v>759</v>
      </c>
      <c r="B182" s="238" t="s">
        <v>196</v>
      </c>
      <c r="C182" s="239"/>
      <c r="D182" s="69" t="s">
        <v>213</v>
      </c>
      <c r="E182" s="69" t="s">
        <v>36</v>
      </c>
      <c r="F182" s="63" t="s">
        <v>294</v>
      </c>
      <c r="G182" s="69"/>
      <c r="H182" s="70">
        <v>0</v>
      </c>
      <c r="I182" s="68">
        <v>0</v>
      </c>
      <c r="J182" s="68">
        <v>0</v>
      </c>
    </row>
    <row r="183" spans="1:10" ht="16.5" customHeight="1">
      <c r="A183" s="69" t="s">
        <v>760</v>
      </c>
      <c r="B183" s="241" t="s">
        <v>213</v>
      </c>
      <c r="C183" s="242"/>
      <c r="D183" s="72" t="s">
        <v>35</v>
      </c>
      <c r="E183" s="72" t="s">
        <v>35</v>
      </c>
      <c r="F183" s="67" t="s">
        <v>761</v>
      </c>
      <c r="G183" s="72"/>
      <c r="H183" s="73">
        <f>I183+J183</f>
        <v>165714.79999999999</v>
      </c>
      <c r="I183" s="78">
        <f>I189+I193+I200</f>
        <v>102616</v>
      </c>
      <c r="J183" s="78">
        <f>J200</f>
        <v>63098.8</v>
      </c>
    </row>
    <row r="184" spans="1:10" ht="16.5" customHeight="1">
      <c r="A184" s="69" t="s">
        <v>762</v>
      </c>
      <c r="B184" s="238" t="s">
        <v>213</v>
      </c>
      <c r="C184" s="239"/>
      <c r="D184" s="69" t="s">
        <v>36</v>
      </c>
      <c r="E184" s="69" t="s">
        <v>35</v>
      </c>
      <c r="F184" s="63" t="s">
        <v>763</v>
      </c>
      <c r="G184" s="69"/>
      <c r="H184" s="70">
        <v>0</v>
      </c>
      <c r="I184" s="68">
        <v>0</v>
      </c>
      <c r="J184" s="68">
        <v>0</v>
      </c>
    </row>
    <row r="185" spans="1:10" ht="16.5" customHeight="1">
      <c r="A185" s="69" t="s">
        <v>764</v>
      </c>
      <c r="B185" s="238" t="s">
        <v>213</v>
      </c>
      <c r="C185" s="239"/>
      <c r="D185" s="69" t="s">
        <v>36</v>
      </c>
      <c r="E185" s="69" t="s">
        <v>36</v>
      </c>
      <c r="F185" s="63" t="s">
        <v>295</v>
      </c>
      <c r="G185" s="69"/>
      <c r="H185" s="70">
        <v>0</v>
      </c>
      <c r="I185" s="68">
        <v>0</v>
      </c>
      <c r="J185" s="68">
        <v>0</v>
      </c>
    </row>
    <row r="186" spans="1:10" ht="16.5" customHeight="1">
      <c r="A186" s="69" t="s">
        <v>765</v>
      </c>
      <c r="B186" s="238" t="s">
        <v>213</v>
      </c>
      <c r="C186" s="239"/>
      <c r="D186" s="69" t="s">
        <v>37</v>
      </c>
      <c r="E186" s="69" t="s">
        <v>35</v>
      </c>
      <c r="F186" s="63" t="s">
        <v>766</v>
      </c>
      <c r="G186" s="69"/>
      <c r="H186" s="70">
        <v>0</v>
      </c>
      <c r="I186" s="68">
        <v>0</v>
      </c>
      <c r="J186" s="68">
        <v>0</v>
      </c>
    </row>
    <row r="187" spans="1:10" ht="16.5" customHeight="1">
      <c r="A187" s="69" t="s">
        <v>767</v>
      </c>
      <c r="B187" s="238" t="s">
        <v>213</v>
      </c>
      <c r="C187" s="239"/>
      <c r="D187" s="69" t="s">
        <v>37</v>
      </c>
      <c r="E187" s="69" t="s">
        <v>36</v>
      </c>
      <c r="F187" s="63" t="s">
        <v>297</v>
      </c>
      <c r="G187" s="69"/>
      <c r="H187" s="70">
        <v>0</v>
      </c>
      <c r="I187" s="68">
        <v>0</v>
      </c>
      <c r="J187" s="68">
        <v>0</v>
      </c>
    </row>
    <row r="188" spans="1:10" ht="16.5" customHeight="1">
      <c r="A188" s="69"/>
      <c r="B188" s="238"/>
      <c r="C188" s="239"/>
      <c r="D188" s="69"/>
      <c r="E188" s="69"/>
      <c r="F188" s="63" t="s">
        <v>702</v>
      </c>
      <c r="G188" s="69" t="s">
        <v>122</v>
      </c>
      <c r="H188" s="70">
        <v>0</v>
      </c>
      <c r="I188" s="68">
        <v>0</v>
      </c>
      <c r="J188" s="68">
        <v>0</v>
      </c>
    </row>
    <row r="189" spans="1:10" ht="16.5" customHeight="1">
      <c r="A189" s="69" t="s">
        <v>768</v>
      </c>
      <c r="B189" s="241" t="s">
        <v>213</v>
      </c>
      <c r="C189" s="242"/>
      <c r="D189" s="72" t="s">
        <v>38</v>
      </c>
      <c r="E189" s="72" t="s">
        <v>35</v>
      </c>
      <c r="F189" s="67" t="s">
        <v>769</v>
      </c>
      <c r="G189" s="72"/>
      <c r="H189" s="73">
        <v>18850</v>
      </c>
      <c r="I189" s="78">
        <f>I190</f>
        <v>18500</v>
      </c>
      <c r="J189" s="78">
        <v>0</v>
      </c>
    </row>
    <row r="190" spans="1:10" ht="16.5" customHeight="1">
      <c r="A190" s="69" t="s">
        <v>770</v>
      </c>
      <c r="B190" s="238" t="s">
        <v>213</v>
      </c>
      <c r="C190" s="239"/>
      <c r="D190" s="69" t="s">
        <v>38</v>
      </c>
      <c r="E190" s="69" t="s">
        <v>36</v>
      </c>
      <c r="F190" s="63" t="s">
        <v>298</v>
      </c>
      <c r="G190" s="69"/>
      <c r="H190" s="70">
        <v>18850</v>
      </c>
      <c r="I190" s="68">
        <f>I191+I192</f>
        <v>18500</v>
      </c>
      <c r="J190" s="68">
        <v>0</v>
      </c>
    </row>
    <row r="191" spans="1:10" ht="16.5" customHeight="1">
      <c r="A191" s="69"/>
      <c r="B191" s="238"/>
      <c r="C191" s="239"/>
      <c r="D191" s="69"/>
      <c r="E191" s="69"/>
      <c r="F191" s="63" t="s">
        <v>533</v>
      </c>
      <c r="G191" s="69" t="s">
        <v>58</v>
      </c>
      <c r="H191" s="70">
        <v>4000</v>
      </c>
      <c r="I191" s="68">
        <v>4000</v>
      </c>
      <c r="J191" s="68">
        <v>0</v>
      </c>
    </row>
    <row r="192" spans="1:10" ht="16.5" customHeight="1">
      <c r="A192" s="69"/>
      <c r="B192" s="238"/>
      <c r="C192" s="239"/>
      <c r="D192" s="69"/>
      <c r="E192" s="69"/>
      <c r="F192" s="63" t="s">
        <v>569</v>
      </c>
      <c r="G192" s="69" t="s">
        <v>90</v>
      </c>
      <c r="H192" s="70">
        <v>14850</v>
      </c>
      <c r="I192" s="68">
        <v>14500</v>
      </c>
      <c r="J192" s="68">
        <v>0</v>
      </c>
    </row>
    <row r="193" spans="1:10" ht="16.5" customHeight="1">
      <c r="A193" s="69" t="s">
        <v>771</v>
      </c>
      <c r="B193" s="241" t="s">
        <v>213</v>
      </c>
      <c r="C193" s="242"/>
      <c r="D193" s="72" t="s">
        <v>195</v>
      </c>
      <c r="E193" s="72" t="s">
        <v>35</v>
      </c>
      <c r="F193" s="67" t="s">
        <v>772</v>
      </c>
      <c r="G193" s="72"/>
      <c r="H193" s="73">
        <f>I193</f>
        <v>80000</v>
      </c>
      <c r="I193" s="78">
        <f>I194</f>
        <v>80000</v>
      </c>
      <c r="J193" s="78">
        <v>0</v>
      </c>
    </row>
    <row r="194" spans="1:10" ht="16.5" customHeight="1">
      <c r="A194" s="69" t="s">
        <v>773</v>
      </c>
      <c r="B194" s="238" t="s">
        <v>213</v>
      </c>
      <c r="C194" s="239"/>
      <c r="D194" s="69" t="s">
        <v>195</v>
      </c>
      <c r="E194" s="69" t="s">
        <v>36</v>
      </c>
      <c r="F194" s="63" t="s">
        <v>300</v>
      </c>
      <c r="G194" s="69"/>
      <c r="H194" s="70">
        <f>I194</f>
        <v>80000</v>
      </c>
      <c r="I194" s="68">
        <f>I195</f>
        <v>80000</v>
      </c>
      <c r="J194" s="68">
        <v>0</v>
      </c>
    </row>
    <row r="195" spans="1:10" ht="16.5" customHeight="1">
      <c r="A195" s="69"/>
      <c r="B195" s="238"/>
      <c r="C195" s="239"/>
      <c r="D195" s="69"/>
      <c r="E195" s="69"/>
      <c r="F195" s="63" t="s">
        <v>532</v>
      </c>
      <c r="G195" s="69" t="s">
        <v>57</v>
      </c>
      <c r="H195" s="70">
        <f>I195</f>
        <v>80000</v>
      </c>
      <c r="I195" s="68">
        <v>80000</v>
      </c>
      <c r="J195" s="68">
        <v>0</v>
      </c>
    </row>
    <row r="196" spans="1:10" ht="16.5" customHeight="1">
      <c r="A196" s="69"/>
      <c r="B196" s="238"/>
      <c r="C196" s="239"/>
      <c r="D196" s="69"/>
      <c r="E196" s="69"/>
      <c r="F196" s="63" t="s">
        <v>577</v>
      </c>
      <c r="G196" s="69" t="s">
        <v>123</v>
      </c>
      <c r="H196" s="70">
        <v>0</v>
      </c>
      <c r="I196" s="68">
        <v>0</v>
      </c>
      <c r="J196" s="68">
        <v>0</v>
      </c>
    </row>
    <row r="197" spans="1:10" ht="16.5" customHeight="1">
      <c r="A197" s="69" t="s">
        <v>774</v>
      </c>
      <c r="B197" s="241" t="s">
        <v>213</v>
      </c>
      <c r="C197" s="242"/>
      <c r="D197" s="72" t="s">
        <v>196</v>
      </c>
      <c r="E197" s="72" t="s">
        <v>35</v>
      </c>
      <c r="F197" s="67" t="s">
        <v>775</v>
      </c>
      <c r="G197" s="72"/>
      <c r="H197" s="73">
        <v>0</v>
      </c>
      <c r="I197" s="78">
        <v>0</v>
      </c>
      <c r="J197" s="78">
        <v>0</v>
      </c>
    </row>
    <row r="198" spans="1:10" ht="16.5" customHeight="1">
      <c r="A198" s="69" t="s">
        <v>776</v>
      </c>
      <c r="B198" s="238" t="s">
        <v>213</v>
      </c>
      <c r="C198" s="239"/>
      <c r="D198" s="69" t="s">
        <v>196</v>
      </c>
      <c r="E198" s="69" t="s">
        <v>36</v>
      </c>
      <c r="F198" s="63" t="s">
        <v>777</v>
      </c>
      <c r="G198" s="69"/>
      <c r="H198" s="70">
        <v>0</v>
      </c>
      <c r="I198" s="68">
        <v>0</v>
      </c>
      <c r="J198" s="68">
        <v>0</v>
      </c>
    </row>
    <row r="199" spans="1:10" ht="16.5" customHeight="1">
      <c r="A199" s="69" t="s">
        <v>778</v>
      </c>
      <c r="B199" s="238" t="s">
        <v>213</v>
      </c>
      <c r="C199" s="239"/>
      <c r="D199" s="69" t="s">
        <v>213</v>
      </c>
      <c r="E199" s="69" t="s">
        <v>35</v>
      </c>
      <c r="F199" s="63" t="s">
        <v>779</v>
      </c>
      <c r="G199" s="69"/>
      <c r="H199" s="70">
        <v>0</v>
      </c>
      <c r="I199" s="68">
        <v>0</v>
      </c>
      <c r="J199" s="68">
        <v>0</v>
      </c>
    </row>
    <row r="200" spans="1:10" ht="16.5" customHeight="1">
      <c r="A200" s="69" t="s">
        <v>780</v>
      </c>
      <c r="B200" s="241" t="s">
        <v>213</v>
      </c>
      <c r="C200" s="242"/>
      <c r="D200" s="72" t="s">
        <v>213</v>
      </c>
      <c r="E200" s="72" t="s">
        <v>36</v>
      </c>
      <c r="F200" s="67" t="s">
        <v>303</v>
      </c>
      <c r="G200" s="72"/>
      <c r="H200" s="73">
        <f>I200+J200</f>
        <v>67214.8</v>
      </c>
      <c r="I200" s="78">
        <v>4116</v>
      </c>
      <c r="J200" s="78">
        <f>J203</f>
        <v>63098.8</v>
      </c>
    </row>
    <row r="201" spans="1:10" ht="16.5" customHeight="1">
      <c r="A201" s="69"/>
      <c r="B201" s="238"/>
      <c r="C201" s="239"/>
      <c r="D201" s="69"/>
      <c r="E201" s="69"/>
      <c r="F201" s="63" t="s">
        <v>561</v>
      </c>
      <c r="G201" s="69" t="s">
        <v>73</v>
      </c>
      <c r="H201" s="70">
        <f>I201</f>
        <v>4116</v>
      </c>
      <c r="I201" s="68">
        <v>4116</v>
      </c>
      <c r="J201" s="68" t="s">
        <v>28</v>
      </c>
    </row>
    <row r="202" spans="1:10" ht="16.5" customHeight="1">
      <c r="A202" s="69"/>
      <c r="B202" s="238"/>
      <c r="C202" s="239"/>
      <c r="D202" s="69"/>
      <c r="E202" s="69"/>
      <c r="F202" s="63" t="s">
        <v>781</v>
      </c>
      <c r="G202" s="69" t="s">
        <v>99</v>
      </c>
      <c r="H202" s="70">
        <v>0</v>
      </c>
      <c r="I202" s="68">
        <v>0</v>
      </c>
      <c r="J202" s="68" t="s">
        <v>28</v>
      </c>
    </row>
    <row r="203" spans="1:10" ht="16.5" customHeight="1">
      <c r="A203" s="69"/>
      <c r="B203" s="238"/>
      <c r="C203" s="239"/>
      <c r="D203" s="69"/>
      <c r="E203" s="69"/>
      <c r="F203" s="63" t="s">
        <v>577</v>
      </c>
      <c r="G203" s="69" t="s">
        <v>123</v>
      </c>
      <c r="H203" s="70">
        <f>J203</f>
        <v>63098.8</v>
      </c>
      <c r="I203" s="68" t="s">
        <v>28</v>
      </c>
      <c r="J203" s="68">
        <v>63098.8</v>
      </c>
    </row>
    <row r="204" spans="1:10" ht="16.5" customHeight="1">
      <c r="A204" s="69"/>
      <c r="B204" s="238"/>
      <c r="C204" s="239"/>
      <c r="D204" s="69"/>
      <c r="E204" s="69"/>
      <c r="F204" s="63" t="s">
        <v>703</v>
      </c>
      <c r="G204" s="69" t="s">
        <v>126</v>
      </c>
      <c r="H204" s="70">
        <v>0</v>
      </c>
      <c r="I204" s="68">
        <v>0</v>
      </c>
      <c r="J204" s="68">
        <v>0</v>
      </c>
    </row>
    <row r="205" spans="1:10" ht="16.5" customHeight="1">
      <c r="A205" s="69" t="s">
        <v>782</v>
      </c>
      <c r="B205" s="238" t="s">
        <v>216</v>
      </c>
      <c r="C205" s="239"/>
      <c r="D205" s="69" t="s">
        <v>35</v>
      </c>
      <c r="E205" s="69" t="s">
        <v>35</v>
      </c>
      <c r="F205" s="63" t="s">
        <v>783</v>
      </c>
      <c r="G205" s="69"/>
      <c r="H205" s="70">
        <v>0</v>
      </c>
      <c r="I205" s="68">
        <v>0</v>
      </c>
      <c r="J205" s="68">
        <v>0</v>
      </c>
    </row>
    <row r="206" spans="1:10" ht="16.5" hidden="1" customHeight="1">
      <c r="A206" s="69" t="s">
        <v>784</v>
      </c>
      <c r="B206" s="238" t="s">
        <v>216</v>
      </c>
      <c r="C206" s="239"/>
      <c r="D206" s="69" t="s">
        <v>36</v>
      </c>
      <c r="E206" s="69" t="s">
        <v>35</v>
      </c>
      <c r="F206" s="63" t="s">
        <v>785</v>
      </c>
      <c r="G206" s="69"/>
      <c r="H206" s="70">
        <v>0</v>
      </c>
      <c r="I206" s="68">
        <v>0</v>
      </c>
      <c r="J206" s="68">
        <v>0</v>
      </c>
    </row>
    <row r="207" spans="1:10" ht="16.5" hidden="1" customHeight="1">
      <c r="A207" s="69" t="s">
        <v>786</v>
      </c>
      <c r="B207" s="238" t="s">
        <v>216</v>
      </c>
      <c r="C207" s="239"/>
      <c r="D207" s="69" t="s">
        <v>36</v>
      </c>
      <c r="E207" s="69" t="s">
        <v>36</v>
      </c>
      <c r="F207" s="63" t="s">
        <v>306</v>
      </c>
      <c r="G207" s="69"/>
      <c r="H207" s="70">
        <v>0</v>
      </c>
      <c r="I207" s="68">
        <v>0</v>
      </c>
      <c r="J207" s="68">
        <v>0</v>
      </c>
    </row>
    <row r="208" spans="1:10" ht="16.5" hidden="1" customHeight="1">
      <c r="A208" s="69" t="s">
        <v>787</v>
      </c>
      <c r="B208" s="238" t="s">
        <v>216</v>
      </c>
      <c r="C208" s="239"/>
      <c r="D208" s="69" t="s">
        <v>36</v>
      </c>
      <c r="E208" s="69" t="s">
        <v>37</v>
      </c>
      <c r="F208" s="63" t="s">
        <v>307</v>
      </c>
      <c r="G208" s="69"/>
      <c r="H208" s="70">
        <v>0</v>
      </c>
      <c r="I208" s="68">
        <v>0</v>
      </c>
      <c r="J208" s="68">
        <v>0</v>
      </c>
    </row>
    <row r="209" spans="1:10" ht="16.5" hidden="1" customHeight="1">
      <c r="A209" s="69" t="s">
        <v>788</v>
      </c>
      <c r="B209" s="238" t="s">
        <v>216</v>
      </c>
      <c r="C209" s="239"/>
      <c r="D209" s="69" t="s">
        <v>36</v>
      </c>
      <c r="E209" s="69" t="s">
        <v>38</v>
      </c>
      <c r="F209" s="63" t="s">
        <v>308</v>
      </c>
      <c r="G209" s="69"/>
      <c r="H209" s="70">
        <v>0</v>
      </c>
      <c r="I209" s="68">
        <v>0</v>
      </c>
      <c r="J209" s="68">
        <v>0</v>
      </c>
    </row>
    <row r="210" spans="1:10" ht="16.5" hidden="1" customHeight="1">
      <c r="A210" s="69" t="s">
        <v>789</v>
      </c>
      <c r="B210" s="238" t="s">
        <v>216</v>
      </c>
      <c r="C210" s="239"/>
      <c r="D210" s="69" t="s">
        <v>37</v>
      </c>
      <c r="E210" s="69" t="s">
        <v>35</v>
      </c>
      <c r="F210" s="63" t="s">
        <v>790</v>
      </c>
      <c r="G210" s="69"/>
      <c r="H210" s="70">
        <v>0</v>
      </c>
      <c r="I210" s="68">
        <v>0</v>
      </c>
      <c r="J210" s="68">
        <v>0</v>
      </c>
    </row>
    <row r="211" spans="1:10" ht="16.5" hidden="1" customHeight="1">
      <c r="A211" s="69" t="s">
        <v>791</v>
      </c>
      <c r="B211" s="238" t="s">
        <v>216</v>
      </c>
      <c r="C211" s="239"/>
      <c r="D211" s="69" t="s">
        <v>37</v>
      </c>
      <c r="E211" s="69" t="s">
        <v>36</v>
      </c>
      <c r="F211" s="63" t="s">
        <v>310</v>
      </c>
      <c r="G211" s="69"/>
      <c r="H211" s="70">
        <v>0</v>
      </c>
      <c r="I211" s="68">
        <v>0</v>
      </c>
      <c r="J211" s="68">
        <v>0</v>
      </c>
    </row>
    <row r="212" spans="1:10" ht="16.5" hidden="1" customHeight="1">
      <c r="A212" s="69" t="s">
        <v>792</v>
      </c>
      <c r="B212" s="238" t="s">
        <v>216</v>
      </c>
      <c r="C212" s="239"/>
      <c r="D212" s="69" t="s">
        <v>37</v>
      </c>
      <c r="E212" s="69" t="s">
        <v>37</v>
      </c>
      <c r="F212" s="63" t="s">
        <v>311</v>
      </c>
      <c r="G212" s="69"/>
      <c r="H212" s="70">
        <v>0</v>
      </c>
      <c r="I212" s="68">
        <v>0</v>
      </c>
      <c r="J212" s="68">
        <v>0</v>
      </c>
    </row>
    <row r="213" spans="1:10" ht="16.5" hidden="1" customHeight="1">
      <c r="A213" s="69" t="s">
        <v>793</v>
      </c>
      <c r="B213" s="238" t="s">
        <v>216</v>
      </c>
      <c r="C213" s="239"/>
      <c r="D213" s="69" t="s">
        <v>37</v>
      </c>
      <c r="E213" s="69" t="s">
        <v>38</v>
      </c>
      <c r="F213" s="63" t="s">
        <v>794</v>
      </c>
      <c r="G213" s="69"/>
      <c r="H213" s="70">
        <v>0</v>
      </c>
      <c r="I213" s="68">
        <v>0</v>
      </c>
      <c r="J213" s="68">
        <v>0</v>
      </c>
    </row>
    <row r="214" spans="1:10" ht="16.5" hidden="1" customHeight="1">
      <c r="A214" s="69" t="s">
        <v>795</v>
      </c>
      <c r="B214" s="238" t="s">
        <v>216</v>
      </c>
      <c r="C214" s="239"/>
      <c r="D214" s="69" t="s">
        <v>37</v>
      </c>
      <c r="E214" s="69" t="s">
        <v>195</v>
      </c>
      <c r="F214" s="63" t="s">
        <v>313</v>
      </c>
      <c r="G214" s="69"/>
      <c r="H214" s="70">
        <v>0</v>
      </c>
      <c r="I214" s="68">
        <v>0</v>
      </c>
      <c r="J214" s="68">
        <v>0</v>
      </c>
    </row>
    <row r="215" spans="1:10" ht="16.5" hidden="1" customHeight="1">
      <c r="A215" s="69" t="s">
        <v>796</v>
      </c>
      <c r="B215" s="238" t="s">
        <v>216</v>
      </c>
      <c r="C215" s="239"/>
      <c r="D215" s="69" t="s">
        <v>38</v>
      </c>
      <c r="E215" s="69" t="s">
        <v>35</v>
      </c>
      <c r="F215" s="63" t="s">
        <v>797</v>
      </c>
      <c r="G215" s="69"/>
      <c r="H215" s="70">
        <v>0</v>
      </c>
      <c r="I215" s="68">
        <v>0</v>
      </c>
      <c r="J215" s="68">
        <v>0</v>
      </c>
    </row>
    <row r="216" spans="1:10" ht="16.5" hidden="1" customHeight="1">
      <c r="A216" s="69" t="s">
        <v>798</v>
      </c>
      <c r="B216" s="238" t="s">
        <v>216</v>
      </c>
      <c r="C216" s="239"/>
      <c r="D216" s="69" t="s">
        <v>38</v>
      </c>
      <c r="E216" s="69" t="s">
        <v>36</v>
      </c>
      <c r="F216" s="63" t="s">
        <v>799</v>
      </c>
      <c r="G216" s="69"/>
      <c r="H216" s="70">
        <v>0</v>
      </c>
      <c r="I216" s="68">
        <v>0</v>
      </c>
      <c r="J216" s="68">
        <v>0</v>
      </c>
    </row>
    <row r="217" spans="1:10" ht="16.5" hidden="1" customHeight="1">
      <c r="A217" s="69" t="s">
        <v>800</v>
      </c>
      <c r="B217" s="238" t="s">
        <v>216</v>
      </c>
      <c r="C217" s="239"/>
      <c r="D217" s="69" t="s">
        <v>38</v>
      </c>
      <c r="E217" s="69" t="s">
        <v>37</v>
      </c>
      <c r="F217" s="63" t="s">
        <v>316</v>
      </c>
      <c r="G217" s="69"/>
      <c r="H217" s="70">
        <v>0</v>
      </c>
      <c r="I217" s="68">
        <v>0</v>
      </c>
      <c r="J217" s="68">
        <v>0</v>
      </c>
    </row>
    <row r="218" spans="1:10" ht="16.5" hidden="1" customHeight="1">
      <c r="A218" s="69" t="s">
        <v>801</v>
      </c>
      <c r="B218" s="238" t="s">
        <v>216</v>
      </c>
      <c r="C218" s="239"/>
      <c r="D218" s="69" t="s">
        <v>38</v>
      </c>
      <c r="E218" s="69" t="s">
        <v>38</v>
      </c>
      <c r="F218" s="63" t="s">
        <v>802</v>
      </c>
      <c r="G218" s="69"/>
      <c r="H218" s="70">
        <v>0</v>
      </c>
      <c r="I218" s="68">
        <v>0</v>
      </c>
      <c r="J218" s="68">
        <v>0</v>
      </c>
    </row>
    <row r="219" spans="1:10" ht="16.5" hidden="1" customHeight="1">
      <c r="A219" s="69" t="s">
        <v>803</v>
      </c>
      <c r="B219" s="238" t="s">
        <v>216</v>
      </c>
      <c r="C219" s="239"/>
      <c r="D219" s="69" t="s">
        <v>38</v>
      </c>
      <c r="E219" s="69" t="s">
        <v>195</v>
      </c>
      <c r="F219" s="63" t="s">
        <v>318</v>
      </c>
      <c r="G219" s="69"/>
      <c r="H219" s="70">
        <v>0</v>
      </c>
      <c r="I219" s="68">
        <v>0</v>
      </c>
      <c r="J219" s="68">
        <v>0</v>
      </c>
    </row>
    <row r="220" spans="1:10" ht="16.5" hidden="1" customHeight="1">
      <c r="A220" s="69" t="s">
        <v>804</v>
      </c>
      <c r="B220" s="238" t="s">
        <v>216</v>
      </c>
      <c r="C220" s="239"/>
      <c r="D220" s="69" t="s">
        <v>195</v>
      </c>
      <c r="E220" s="69" t="s">
        <v>35</v>
      </c>
      <c r="F220" s="63" t="s">
        <v>805</v>
      </c>
      <c r="G220" s="69"/>
      <c r="H220" s="70">
        <v>0</v>
      </c>
      <c r="I220" s="68">
        <v>0</v>
      </c>
      <c r="J220" s="68">
        <v>0</v>
      </c>
    </row>
    <row r="221" spans="1:10" ht="16.5" hidden="1" customHeight="1">
      <c r="A221" s="69" t="s">
        <v>806</v>
      </c>
      <c r="B221" s="238" t="s">
        <v>216</v>
      </c>
      <c r="C221" s="239"/>
      <c r="D221" s="69" t="s">
        <v>195</v>
      </c>
      <c r="E221" s="69" t="s">
        <v>36</v>
      </c>
      <c r="F221" s="63" t="s">
        <v>319</v>
      </c>
      <c r="G221" s="69"/>
      <c r="H221" s="70">
        <v>0</v>
      </c>
      <c r="I221" s="68">
        <v>0</v>
      </c>
      <c r="J221" s="68">
        <v>0</v>
      </c>
    </row>
    <row r="222" spans="1:10" ht="16.5" hidden="1" customHeight="1">
      <c r="A222" s="69" t="s">
        <v>807</v>
      </c>
      <c r="B222" s="238" t="s">
        <v>216</v>
      </c>
      <c r="C222" s="239"/>
      <c r="D222" s="69" t="s">
        <v>196</v>
      </c>
      <c r="E222" s="69" t="s">
        <v>35</v>
      </c>
      <c r="F222" s="63" t="s">
        <v>808</v>
      </c>
      <c r="G222" s="69"/>
      <c r="H222" s="70">
        <v>0</v>
      </c>
      <c r="I222" s="68">
        <v>0</v>
      </c>
      <c r="J222" s="68">
        <v>0</v>
      </c>
    </row>
    <row r="223" spans="1:10" ht="16.5" hidden="1" customHeight="1">
      <c r="A223" s="69" t="s">
        <v>809</v>
      </c>
      <c r="B223" s="238" t="s">
        <v>216</v>
      </c>
      <c r="C223" s="239"/>
      <c r="D223" s="69" t="s">
        <v>196</v>
      </c>
      <c r="E223" s="69" t="s">
        <v>36</v>
      </c>
      <c r="F223" s="63" t="s">
        <v>810</v>
      </c>
      <c r="G223" s="69"/>
      <c r="H223" s="70">
        <v>0</v>
      </c>
      <c r="I223" s="68">
        <v>0</v>
      </c>
      <c r="J223" s="68">
        <v>0</v>
      </c>
    </row>
    <row r="224" spans="1:10" ht="16.5" hidden="1" customHeight="1">
      <c r="A224" s="69" t="s">
        <v>811</v>
      </c>
      <c r="B224" s="238" t="s">
        <v>216</v>
      </c>
      <c r="C224" s="239"/>
      <c r="D224" s="69" t="s">
        <v>213</v>
      </c>
      <c r="E224" s="69" t="s">
        <v>35</v>
      </c>
      <c r="F224" s="63" t="s">
        <v>812</v>
      </c>
      <c r="G224" s="69"/>
      <c r="H224" s="70">
        <v>0</v>
      </c>
      <c r="I224" s="68">
        <v>0</v>
      </c>
      <c r="J224" s="68">
        <v>0</v>
      </c>
    </row>
    <row r="225" spans="1:10" ht="16.5" hidden="1" customHeight="1">
      <c r="A225" s="69" t="s">
        <v>813</v>
      </c>
      <c r="B225" s="238" t="s">
        <v>216</v>
      </c>
      <c r="C225" s="239"/>
      <c r="D225" s="69" t="s">
        <v>213</v>
      </c>
      <c r="E225" s="69" t="s">
        <v>36</v>
      </c>
      <c r="F225" s="63" t="s">
        <v>322</v>
      </c>
      <c r="G225" s="69"/>
      <c r="H225" s="70">
        <v>0</v>
      </c>
      <c r="I225" s="68">
        <v>0</v>
      </c>
      <c r="J225" s="68">
        <v>0</v>
      </c>
    </row>
    <row r="226" spans="1:10" ht="16.5" hidden="1" customHeight="1">
      <c r="A226" s="69" t="s">
        <v>814</v>
      </c>
      <c r="B226" s="238" t="s">
        <v>216</v>
      </c>
      <c r="C226" s="239"/>
      <c r="D226" s="69" t="s">
        <v>213</v>
      </c>
      <c r="E226" s="69" t="s">
        <v>37</v>
      </c>
      <c r="F226" s="63" t="s">
        <v>321</v>
      </c>
      <c r="G226" s="69"/>
      <c r="H226" s="70">
        <v>0</v>
      </c>
      <c r="I226" s="68">
        <v>0</v>
      </c>
      <c r="J226" s="68">
        <v>0</v>
      </c>
    </row>
    <row r="227" spans="1:10" ht="16.5" customHeight="1">
      <c r="A227" s="72" t="s">
        <v>815</v>
      </c>
      <c r="B227" s="241" t="s">
        <v>218</v>
      </c>
      <c r="C227" s="242"/>
      <c r="D227" s="72" t="s">
        <v>35</v>
      </c>
      <c r="E227" s="72" t="s">
        <v>35</v>
      </c>
      <c r="F227" s="67" t="s">
        <v>816</v>
      </c>
      <c r="G227" s="72"/>
      <c r="H227" s="73" t="e">
        <f>I227</f>
        <v>#REF!</v>
      </c>
      <c r="I227" s="78" t="e">
        <f>I230</f>
        <v>#REF!</v>
      </c>
      <c r="J227" s="78">
        <v>0</v>
      </c>
    </row>
    <row r="228" spans="1:10" ht="16.5" customHeight="1">
      <c r="A228" s="69" t="s">
        <v>817</v>
      </c>
      <c r="B228" s="238" t="s">
        <v>218</v>
      </c>
      <c r="C228" s="239"/>
      <c r="D228" s="69" t="s">
        <v>36</v>
      </c>
      <c r="E228" s="69" t="s">
        <v>35</v>
      </c>
      <c r="F228" s="63" t="s">
        <v>818</v>
      </c>
      <c r="G228" s="69"/>
      <c r="H228" s="70">
        <v>0</v>
      </c>
      <c r="I228" s="68">
        <v>0</v>
      </c>
      <c r="J228" s="68">
        <v>0</v>
      </c>
    </row>
    <row r="229" spans="1:10" ht="16.5" customHeight="1">
      <c r="A229" s="69" t="s">
        <v>819</v>
      </c>
      <c r="B229" s="238" t="s">
        <v>218</v>
      </c>
      <c r="C229" s="239"/>
      <c r="D229" s="69" t="s">
        <v>36</v>
      </c>
      <c r="E229" s="69" t="s">
        <v>36</v>
      </c>
      <c r="F229" s="63" t="s">
        <v>324</v>
      </c>
      <c r="G229" s="69"/>
      <c r="H229" s="70">
        <v>0</v>
      </c>
      <c r="I229" s="68">
        <v>0</v>
      </c>
      <c r="J229" s="68">
        <v>0</v>
      </c>
    </row>
    <row r="230" spans="1:10" ht="16.5" customHeight="1">
      <c r="A230" s="72" t="s">
        <v>820</v>
      </c>
      <c r="B230" s="241" t="s">
        <v>218</v>
      </c>
      <c r="C230" s="242"/>
      <c r="D230" s="72" t="s">
        <v>37</v>
      </c>
      <c r="E230" s="72" t="s">
        <v>35</v>
      </c>
      <c r="F230" s="67" t="s">
        <v>821</v>
      </c>
      <c r="G230" s="72"/>
      <c r="H230" s="73" t="e">
        <f>I230</f>
        <v>#REF!</v>
      </c>
      <c r="I230" s="78" t="e">
        <f>I232+I236+I238</f>
        <v>#REF!</v>
      </c>
      <c r="J230" s="78">
        <v>0</v>
      </c>
    </row>
    <row r="231" spans="1:10" ht="16.5" customHeight="1">
      <c r="A231" s="69" t="s">
        <v>822</v>
      </c>
      <c r="B231" s="238" t="s">
        <v>218</v>
      </c>
      <c r="C231" s="239"/>
      <c r="D231" s="69" t="s">
        <v>37</v>
      </c>
      <c r="E231" s="69" t="s">
        <v>36</v>
      </c>
      <c r="F231" s="63" t="s">
        <v>326</v>
      </c>
      <c r="G231" s="69"/>
      <c r="H231" s="70">
        <v>0</v>
      </c>
      <c r="I231" s="68">
        <v>0</v>
      </c>
      <c r="J231" s="68">
        <v>0</v>
      </c>
    </row>
    <row r="232" spans="1:10" ht="16.5" customHeight="1">
      <c r="A232" s="72" t="s">
        <v>823</v>
      </c>
      <c r="B232" s="241" t="s">
        <v>218</v>
      </c>
      <c r="C232" s="242"/>
      <c r="D232" s="72" t="s">
        <v>37</v>
      </c>
      <c r="E232" s="72" t="s">
        <v>37</v>
      </c>
      <c r="F232" s="67" t="s">
        <v>327</v>
      </c>
      <c r="G232" s="72"/>
      <c r="H232" s="73">
        <f>I232</f>
        <v>10300</v>
      </c>
      <c r="I232" s="78">
        <f>I233+I234</f>
        <v>10300</v>
      </c>
      <c r="J232" s="78">
        <v>0</v>
      </c>
    </row>
    <row r="233" spans="1:10" ht="16.5" customHeight="1">
      <c r="A233" s="69"/>
      <c r="B233" s="238"/>
      <c r="C233" s="239"/>
      <c r="D233" s="69"/>
      <c r="E233" s="69"/>
      <c r="F233" s="63" t="s">
        <v>569</v>
      </c>
      <c r="G233" s="69">
        <v>4111</v>
      </c>
      <c r="H233" s="70">
        <f>I233</f>
        <v>0</v>
      </c>
      <c r="I233" s="68">
        <v>0</v>
      </c>
      <c r="J233" s="68">
        <v>0</v>
      </c>
    </row>
    <row r="234" spans="1:10" ht="16.5" customHeight="1">
      <c r="A234" s="69"/>
      <c r="B234" s="238"/>
      <c r="C234" s="239"/>
      <c r="D234" s="69"/>
      <c r="E234" s="69"/>
      <c r="F234" s="63" t="s">
        <v>569</v>
      </c>
      <c r="G234" s="69">
        <v>4511</v>
      </c>
      <c r="H234" s="70">
        <f>I234</f>
        <v>10300</v>
      </c>
      <c r="I234" s="68">
        <v>10300</v>
      </c>
      <c r="J234" s="68">
        <v>0</v>
      </c>
    </row>
    <row r="235" spans="1:10" ht="16.5" customHeight="1">
      <c r="A235" s="69"/>
      <c r="B235" s="238"/>
      <c r="C235" s="239"/>
      <c r="D235" s="69"/>
      <c r="E235" s="69"/>
      <c r="F235" s="63" t="s">
        <v>577</v>
      </c>
      <c r="G235" s="69" t="s">
        <v>123</v>
      </c>
      <c r="H235" s="70">
        <v>0</v>
      </c>
      <c r="I235" s="68">
        <v>0</v>
      </c>
      <c r="J235" s="68">
        <v>0</v>
      </c>
    </row>
    <row r="236" spans="1:10" ht="16.5" customHeight="1">
      <c r="A236" s="72" t="s">
        <v>825</v>
      </c>
      <c r="B236" s="241" t="s">
        <v>218</v>
      </c>
      <c r="C236" s="242"/>
      <c r="D236" s="72" t="s">
        <v>37</v>
      </c>
      <c r="E236" s="72" t="s">
        <v>38</v>
      </c>
      <c r="F236" s="67" t="s">
        <v>328</v>
      </c>
      <c r="G236" s="72"/>
      <c r="H236" s="73" t="e">
        <f>I236</f>
        <v>#REF!</v>
      </c>
      <c r="I236" s="78" t="e">
        <f>I237</f>
        <v>#REF!</v>
      </c>
      <c r="J236" s="78">
        <v>0</v>
      </c>
    </row>
    <row r="237" spans="1:10" s="65" customFormat="1" ht="30.75" customHeight="1">
      <c r="A237" s="72"/>
      <c r="B237" s="243"/>
      <c r="C237" s="244"/>
      <c r="D237" s="72"/>
      <c r="E237" s="72"/>
      <c r="F237" s="63" t="s">
        <v>569</v>
      </c>
      <c r="G237" s="69">
        <v>4511</v>
      </c>
      <c r="H237" s="70" t="e">
        <f>I237</f>
        <v>#REF!</v>
      </c>
      <c r="I237" s="170" t="e">
        <f>#REF!</f>
        <v>#REF!</v>
      </c>
      <c r="J237" s="75"/>
    </row>
    <row r="238" spans="1:10" ht="16.5" customHeight="1">
      <c r="A238" s="72" t="s">
        <v>826</v>
      </c>
      <c r="B238" s="241" t="s">
        <v>218</v>
      </c>
      <c r="C238" s="242"/>
      <c r="D238" s="72" t="s">
        <v>37</v>
      </c>
      <c r="E238" s="72" t="s">
        <v>195</v>
      </c>
      <c r="F238" s="67" t="s">
        <v>329</v>
      </c>
      <c r="G238" s="72"/>
      <c r="H238" s="73">
        <f>I238+J238</f>
        <v>34830</v>
      </c>
      <c r="I238" s="78">
        <f>I239+I240</f>
        <v>34830</v>
      </c>
      <c r="J238" s="78">
        <v>0</v>
      </c>
    </row>
    <row r="239" spans="1:10" ht="16.5" customHeight="1">
      <c r="A239" s="69"/>
      <c r="B239" s="238"/>
      <c r="C239" s="239"/>
      <c r="D239" s="69"/>
      <c r="E239" s="69"/>
      <c r="F239" s="63" t="s">
        <v>559</v>
      </c>
      <c r="G239" s="69" t="s">
        <v>71</v>
      </c>
      <c r="H239" s="70">
        <f>I239</f>
        <v>20000</v>
      </c>
      <c r="I239" s="68">
        <v>20000</v>
      </c>
      <c r="J239" s="68">
        <v>0</v>
      </c>
    </row>
    <row r="240" spans="1:10" ht="16.5" customHeight="1">
      <c r="A240" s="69"/>
      <c r="B240" s="238"/>
      <c r="C240" s="239"/>
      <c r="D240" s="69"/>
      <c r="E240" s="69"/>
      <c r="F240" s="63" t="s">
        <v>781</v>
      </c>
      <c r="G240" s="69" t="s">
        <v>99</v>
      </c>
      <c r="H240" s="70">
        <f>I240</f>
        <v>14830</v>
      </c>
      <c r="I240" s="68">
        <v>14830</v>
      </c>
      <c r="J240" s="68">
        <v>0</v>
      </c>
    </row>
    <row r="241" spans="1:10" ht="16.5" customHeight="1">
      <c r="A241" s="69"/>
      <c r="B241" s="238"/>
      <c r="C241" s="239"/>
      <c r="D241" s="69"/>
      <c r="E241" s="69"/>
      <c r="F241" s="63" t="s">
        <v>827</v>
      </c>
      <c r="G241" s="69" t="s">
        <v>101</v>
      </c>
      <c r="H241" s="70">
        <v>0</v>
      </c>
      <c r="I241" s="68">
        <v>0</v>
      </c>
      <c r="J241" s="68">
        <v>0</v>
      </c>
    </row>
    <row r="242" spans="1:10" ht="16.5" customHeight="1">
      <c r="A242" s="69"/>
      <c r="B242" s="238"/>
      <c r="C242" s="239"/>
      <c r="D242" s="69"/>
      <c r="E242" s="69"/>
      <c r="F242" s="63" t="s">
        <v>828</v>
      </c>
      <c r="G242" s="69" t="s">
        <v>102</v>
      </c>
      <c r="H242" s="70">
        <v>0</v>
      </c>
      <c r="I242" s="68">
        <v>0</v>
      </c>
      <c r="J242" s="68">
        <v>0</v>
      </c>
    </row>
    <row r="243" spans="1:10" ht="16.5" customHeight="1">
      <c r="A243" s="69"/>
      <c r="B243" s="238"/>
      <c r="C243" s="239"/>
      <c r="D243" s="69"/>
      <c r="E243" s="69"/>
      <c r="F243" s="63" t="s">
        <v>571</v>
      </c>
      <c r="G243" s="69" t="s">
        <v>107</v>
      </c>
      <c r="H243" s="70">
        <v>0</v>
      </c>
      <c r="I243" s="68">
        <v>0</v>
      </c>
      <c r="J243" s="68">
        <v>0</v>
      </c>
    </row>
    <row r="244" spans="1:10" ht="16.5" customHeight="1">
      <c r="A244" s="69"/>
      <c r="B244" s="238"/>
      <c r="C244" s="239"/>
      <c r="D244" s="69"/>
      <c r="E244" s="69"/>
      <c r="F244" s="63" t="s">
        <v>579</v>
      </c>
      <c r="G244" s="69" t="s">
        <v>125</v>
      </c>
      <c r="H244" s="70">
        <v>0</v>
      </c>
      <c r="I244" s="68">
        <v>0</v>
      </c>
      <c r="J244" s="68">
        <v>0</v>
      </c>
    </row>
    <row r="245" spans="1:10" ht="16.5" customHeight="1">
      <c r="A245" s="69" t="s">
        <v>829</v>
      </c>
      <c r="B245" s="238" t="s">
        <v>218</v>
      </c>
      <c r="C245" s="239"/>
      <c r="D245" s="69" t="s">
        <v>37</v>
      </c>
      <c r="E245" s="69" t="s">
        <v>196</v>
      </c>
      <c r="F245" s="63" t="s">
        <v>330</v>
      </c>
      <c r="G245" s="69"/>
      <c r="H245" s="70">
        <v>0</v>
      </c>
      <c r="I245" s="68">
        <v>0</v>
      </c>
      <c r="J245" s="68">
        <v>0</v>
      </c>
    </row>
    <row r="246" spans="1:10" ht="16.5" customHeight="1">
      <c r="A246" s="69" t="s">
        <v>830</v>
      </c>
      <c r="B246" s="238" t="s">
        <v>218</v>
      </c>
      <c r="C246" s="239"/>
      <c r="D246" s="69" t="s">
        <v>37</v>
      </c>
      <c r="E246" s="69" t="s">
        <v>213</v>
      </c>
      <c r="F246" s="63" t="s">
        <v>331</v>
      </c>
      <c r="G246" s="69"/>
      <c r="H246" s="70">
        <v>0</v>
      </c>
      <c r="I246" s="68">
        <v>0</v>
      </c>
      <c r="J246" s="68">
        <v>0</v>
      </c>
    </row>
    <row r="247" spans="1:10" ht="16.5" customHeight="1">
      <c r="A247" s="69" t="s">
        <v>831</v>
      </c>
      <c r="B247" s="238" t="s">
        <v>218</v>
      </c>
      <c r="C247" s="239"/>
      <c r="D247" s="69" t="s">
        <v>37</v>
      </c>
      <c r="E247" s="69" t="s">
        <v>216</v>
      </c>
      <c r="F247" s="63" t="s">
        <v>832</v>
      </c>
      <c r="G247" s="69"/>
      <c r="H247" s="70">
        <v>0</v>
      </c>
      <c r="I247" s="68">
        <v>0</v>
      </c>
      <c r="J247" s="68">
        <v>0</v>
      </c>
    </row>
    <row r="248" spans="1:10" ht="16.5" customHeight="1">
      <c r="A248" s="69" t="s">
        <v>833</v>
      </c>
      <c r="B248" s="238" t="s">
        <v>218</v>
      </c>
      <c r="C248" s="239"/>
      <c r="D248" s="69" t="s">
        <v>38</v>
      </c>
      <c r="E248" s="69" t="s">
        <v>35</v>
      </c>
      <c r="F248" s="63" t="s">
        <v>834</v>
      </c>
      <c r="G248" s="69"/>
      <c r="H248" s="70">
        <v>0</v>
      </c>
      <c r="I248" s="68">
        <v>0</v>
      </c>
      <c r="J248" s="68">
        <v>0</v>
      </c>
    </row>
    <row r="249" spans="1:10" ht="16.5" customHeight="1">
      <c r="A249" s="69" t="s">
        <v>835</v>
      </c>
      <c r="B249" s="238" t="s">
        <v>218</v>
      </c>
      <c r="C249" s="239"/>
      <c r="D249" s="69" t="s">
        <v>38</v>
      </c>
      <c r="E249" s="69" t="s">
        <v>36</v>
      </c>
      <c r="F249" s="63" t="s">
        <v>334</v>
      </c>
      <c r="G249" s="69"/>
      <c r="H249" s="70">
        <v>0</v>
      </c>
      <c r="I249" s="68">
        <v>0</v>
      </c>
      <c r="J249" s="68">
        <v>0</v>
      </c>
    </row>
    <row r="250" spans="1:10" ht="16.5" customHeight="1">
      <c r="A250" s="69" t="s">
        <v>836</v>
      </c>
      <c r="B250" s="238" t="s">
        <v>218</v>
      </c>
      <c r="C250" s="239"/>
      <c r="D250" s="69" t="s">
        <v>38</v>
      </c>
      <c r="E250" s="69" t="s">
        <v>37</v>
      </c>
      <c r="F250" s="63" t="s">
        <v>335</v>
      </c>
      <c r="G250" s="69"/>
      <c r="H250" s="70">
        <v>0</v>
      </c>
      <c r="I250" s="68">
        <v>0</v>
      </c>
      <c r="J250" s="68">
        <v>0</v>
      </c>
    </row>
    <row r="251" spans="1:10" ht="16.5" customHeight="1">
      <c r="A251" s="69" t="s">
        <v>837</v>
      </c>
      <c r="B251" s="238" t="s">
        <v>218</v>
      </c>
      <c r="C251" s="239"/>
      <c r="D251" s="69" t="s">
        <v>38</v>
      </c>
      <c r="E251" s="69" t="s">
        <v>38</v>
      </c>
      <c r="F251" s="63" t="s">
        <v>336</v>
      </c>
      <c r="G251" s="69"/>
      <c r="H251" s="70">
        <v>0</v>
      </c>
      <c r="I251" s="68">
        <v>0</v>
      </c>
      <c r="J251" s="68">
        <v>0</v>
      </c>
    </row>
    <row r="252" spans="1:10" ht="16.5" customHeight="1">
      <c r="A252" s="69" t="s">
        <v>838</v>
      </c>
      <c r="B252" s="238" t="s">
        <v>218</v>
      </c>
      <c r="C252" s="239"/>
      <c r="D252" s="69" t="s">
        <v>195</v>
      </c>
      <c r="E252" s="69" t="s">
        <v>35</v>
      </c>
      <c r="F252" s="63" t="s">
        <v>839</v>
      </c>
      <c r="G252" s="69"/>
      <c r="H252" s="70">
        <v>0</v>
      </c>
      <c r="I252" s="68">
        <v>0</v>
      </c>
      <c r="J252" s="68">
        <v>0</v>
      </c>
    </row>
    <row r="253" spans="1:10" ht="16.5" customHeight="1">
      <c r="A253" s="69" t="s">
        <v>840</v>
      </c>
      <c r="B253" s="238" t="s">
        <v>218</v>
      </c>
      <c r="C253" s="239"/>
      <c r="D253" s="69" t="s">
        <v>195</v>
      </c>
      <c r="E253" s="69" t="s">
        <v>36</v>
      </c>
      <c r="F253" s="63" t="s">
        <v>338</v>
      </c>
      <c r="G253" s="69"/>
      <c r="H253" s="70">
        <v>0</v>
      </c>
      <c r="I253" s="68">
        <v>0</v>
      </c>
      <c r="J253" s="68">
        <v>0</v>
      </c>
    </row>
    <row r="254" spans="1:10" ht="16.5" customHeight="1">
      <c r="A254" s="69" t="s">
        <v>841</v>
      </c>
      <c r="B254" s="238" t="s">
        <v>218</v>
      </c>
      <c r="C254" s="239"/>
      <c r="D254" s="69" t="s">
        <v>195</v>
      </c>
      <c r="E254" s="69" t="s">
        <v>37</v>
      </c>
      <c r="F254" s="63" t="s">
        <v>339</v>
      </c>
      <c r="G254" s="69"/>
      <c r="H254" s="70">
        <v>0</v>
      </c>
      <c r="I254" s="68">
        <v>0</v>
      </c>
      <c r="J254" s="68">
        <v>0</v>
      </c>
    </row>
    <row r="255" spans="1:10" ht="16.5" customHeight="1">
      <c r="A255" s="69" t="s">
        <v>842</v>
      </c>
      <c r="B255" s="238" t="s">
        <v>218</v>
      </c>
      <c r="C255" s="239"/>
      <c r="D255" s="69" t="s">
        <v>195</v>
      </c>
      <c r="E255" s="69" t="s">
        <v>38</v>
      </c>
      <c r="F255" s="63" t="s">
        <v>337</v>
      </c>
      <c r="G255" s="69"/>
      <c r="H255" s="70">
        <v>0</v>
      </c>
      <c r="I255" s="68">
        <v>0</v>
      </c>
      <c r="J255" s="68">
        <v>0</v>
      </c>
    </row>
    <row r="256" spans="1:10" ht="16.5" customHeight="1">
      <c r="A256" s="69" t="s">
        <v>843</v>
      </c>
      <c r="B256" s="238" t="s">
        <v>218</v>
      </c>
      <c r="C256" s="239"/>
      <c r="D256" s="69" t="s">
        <v>196</v>
      </c>
      <c r="E256" s="69" t="s">
        <v>35</v>
      </c>
      <c r="F256" s="63" t="s">
        <v>844</v>
      </c>
      <c r="G256" s="69"/>
      <c r="H256" s="70">
        <v>0</v>
      </c>
      <c r="I256" s="68">
        <v>0</v>
      </c>
      <c r="J256" s="68">
        <v>0</v>
      </c>
    </row>
    <row r="257" spans="1:10" ht="16.5" customHeight="1">
      <c r="A257" s="69" t="s">
        <v>845</v>
      </c>
      <c r="B257" s="238" t="s">
        <v>218</v>
      </c>
      <c r="C257" s="239"/>
      <c r="D257" s="69" t="s">
        <v>196</v>
      </c>
      <c r="E257" s="69" t="s">
        <v>36</v>
      </c>
      <c r="F257" s="63" t="s">
        <v>340</v>
      </c>
      <c r="G257" s="69"/>
      <c r="H257" s="70">
        <v>0</v>
      </c>
      <c r="I257" s="68">
        <v>0</v>
      </c>
      <c r="J257" s="68">
        <v>0</v>
      </c>
    </row>
    <row r="258" spans="1:10" ht="16.5" customHeight="1">
      <c r="A258" s="69" t="s">
        <v>846</v>
      </c>
      <c r="B258" s="238" t="s">
        <v>218</v>
      </c>
      <c r="C258" s="239"/>
      <c r="D258" s="69" t="s">
        <v>213</v>
      </c>
      <c r="E258" s="69" t="s">
        <v>35</v>
      </c>
      <c r="F258" s="63" t="s">
        <v>847</v>
      </c>
      <c r="G258" s="69"/>
      <c r="H258" s="70">
        <v>0</v>
      </c>
      <c r="I258" s="68">
        <v>0</v>
      </c>
      <c r="J258" s="68">
        <v>0</v>
      </c>
    </row>
    <row r="259" spans="1:10" ht="16.5" customHeight="1">
      <c r="A259" s="69" t="s">
        <v>848</v>
      </c>
      <c r="B259" s="238" t="s">
        <v>218</v>
      </c>
      <c r="C259" s="239"/>
      <c r="D259" s="69" t="s">
        <v>213</v>
      </c>
      <c r="E259" s="69" t="s">
        <v>36</v>
      </c>
      <c r="F259" s="63" t="s">
        <v>341</v>
      </c>
      <c r="G259" s="69"/>
      <c r="H259" s="70">
        <v>0</v>
      </c>
      <c r="I259" s="68">
        <v>0</v>
      </c>
      <c r="J259" s="68">
        <v>0</v>
      </c>
    </row>
    <row r="260" spans="1:10" ht="16.5" customHeight="1">
      <c r="A260" s="72" t="s">
        <v>849</v>
      </c>
      <c r="B260" s="241" t="s">
        <v>286</v>
      </c>
      <c r="C260" s="242"/>
      <c r="D260" s="72" t="s">
        <v>35</v>
      </c>
      <c r="E260" s="72" t="s">
        <v>35</v>
      </c>
      <c r="F260" s="67" t="s">
        <v>850</v>
      </c>
      <c r="G260" s="72"/>
      <c r="H260" s="78">
        <f>H261+H275</f>
        <v>719211.2</v>
      </c>
      <c r="I260" s="78">
        <f>I261+I275</f>
        <v>719211.2</v>
      </c>
      <c r="J260" s="78">
        <v>0</v>
      </c>
    </row>
    <row r="261" spans="1:10" ht="16.5" customHeight="1">
      <c r="A261" s="72" t="s">
        <v>851</v>
      </c>
      <c r="B261" s="241" t="s">
        <v>286</v>
      </c>
      <c r="C261" s="242"/>
      <c r="D261" s="72" t="s">
        <v>36</v>
      </c>
      <c r="E261" s="72" t="s">
        <v>35</v>
      </c>
      <c r="F261" s="67" t="s">
        <v>852</v>
      </c>
      <c r="G261" s="72"/>
      <c r="H261" s="73">
        <f>I261</f>
        <v>459600</v>
      </c>
      <c r="I261" s="78">
        <f>I262</f>
        <v>459600</v>
      </c>
      <c r="J261" s="78">
        <v>0</v>
      </c>
    </row>
    <row r="262" spans="1:10" ht="16.5" customHeight="1">
      <c r="A262" s="72" t="s">
        <v>853</v>
      </c>
      <c r="B262" s="241" t="s">
        <v>286</v>
      </c>
      <c r="C262" s="242"/>
      <c r="D262" s="72" t="s">
        <v>36</v>
      </c>
      <c r="E262" s="72" t="s">
        <v>36</v>
      </c>
      <c r="F262" s="67" t="s">
        <v>854</v>
      </c>
      <c r="G262" s="72"/>
      <c r="H262" s="73">
        <f>I262</f>
        <v>459600</v>
      </c>
      <c r="I262" s="78">
        <f>I263+I264</f>
        <v>459600</v>
      </c>
      <c r="J262" s="78">
        <v>0</v>
      </c>
    </row>
    <row r="263" spans="1:10" ht="16.5" customHeight="1">
      <c r="A263" s="69"/>
      <c r="B263" s="238"/>
      <c r="C263" s="239"/>
      <c r="D263" s="69"/>
      <c r="E263" s="69"/>
      <c r="F263" s="63" t="s">
        <v>569</v>
      </c>
      <c r="G263" s="69" t="s">
        <v>90</v>
      </c>
      <c r="H263" s="70">
        <f>I263</f>
        <v>411500</v>
      </c>
      <c r="I263" s="68">
        <v>411500</v>
      </c>
      <c r="J263" s="68">
        <v>0</v>
      </c>
    </row>
    <row r="264" spans="1:10" ht="16.5" customHeight="1">
      <c r="A264" s="69"/>
      <c r="B264" s="238"/>
      <c r="C264" s="239"/>
      <c r="D264" s="69"/>
      <c r="E264" s="69"/>
      <c r="F264" s="63" t="s">
        <v>824</v>
      </c>
      <c r="G264" s="69">
        <v>4267</v>
      </c>
      <c r="H264" s="70">
        <f>I264</f>
        <v>48100</v>
      </c>
      <c r="I264" s="68">
        <v>48100</v>
      </c>
      <c r="J264" s="68">
        <v>0</v>
      </c>
    </row>
    <row r="265" spans="1:10" ht="16.5" customHeight="1">
      <c r="A265" s="69" t="s">
        <v>855</v>
      </c>
      <c r="B265" s="238" t="s">
        <v>286</v>
      </c>
      <c r="C265" s="239"/>
      <c r="D265" s="69" t="s">
        <v>36</v>
      </c>
      <c r="E265" s="69" t="s">
        <v>37</v>
      </c>
      <c r="F265" s="63" t="s">
        <v>856</v>
      </c>
      <c r="G265" s="69"/>
      <c r="H265" s="70">
        <v>0</v>
      </c>
      <c r="I265" s="68">
        <v>0</v>
      </c>
      <c r="J265" s="68">
        <v>0</v>
      </c>
    </row>
    <row r="266" spans="1:10" ht="16.5" customHeight="1">
      <c r="A266" s="69" t="s">
        <v>857</v>
      </c>
      <c r="B266" s="238" t="s">
        <v>286</v>
      </c>
      <c r="C266" s="239"/>
      <c r="D266" s="69" t="s">
        <v>37</v>
      </c>
      <c r="E266" s="69" t="s">
        <v>35</v>
      </c>
      <c r="F266" s="63" t="s">
        <v>858</v>
      </c>
      <c r="G266" s="69"/>
      <c r="H266" s="70">
        <v>0</v>
      </c>
      <c r="I266" s="68">
        <v>0</v>
      </c>
      <c r="J266" s="68">
        <v>0</v>
      </c>
    </row>
    <row r="267" spans="1:10" ht="16.5" customHeight="1">
      <c r="A267" s="69" t="s">
        <v>859</v>
      </c>
      <c r="B267" s="238" t="s">
        <v>286</v>
      </c>
      <c r="C267" s="239"/>
      <c r="D267" s="69" t="s">
        <v>37</v>
      </c>
      <c r="E267" s="69" t="s">
        <v>36</v>
      </c>
      <c r="F267" s="63" t="s">
        <v>346</v>
      </c>
      <c r="G267" s="69"/>
      <c r="H267" s="70">
        <v>0</v>
      </c>
      <c r="I267" s="68">
        <v>0</v>
      </c>
      <c r="J267" s="68">
        <v>0</v>
      </c>
    </row>
    <row r="268" spans="1:10" ht="16.5" customHeight="1">
      <c r="A268" s="69" t="s">
        <v>860</v>
      </c>
      <c r="B268" s="238" t="s">
        <v>286</v>
      </c>
      <c r="C268" s="239"/>
      <c r="D268" s="69" t="s">
        <v>37</v>
      </c>
      <c r="E268" s="69" t="s">
        <v>37</v>
      </c>
      <c r="F268" s="63" t="s">
        <v>347</v>
      </c>
      <c r="G268" s="69"/>
      <c r="H268" s="70">
        <v>0</v>
      </c>
      <c r="I268" s="68">
        <v>0</v>
      </c>
      <c r="J268" s="68">
        <v>0</v>
      </c>
    </row>
    <row r="269" spans="1:10" ht="16.5" customHeight="1">
      <c r="A269" s="69" t="s">
        <v>861</v>
      </c>
      <c r="B269" s="238" t="s">
        <v>286</v>
      </c>
      <c r="C269" s="239"/>
      <c r="D269" s="69" t="s">
        <v>38</v>
      </c>
      <c r="E269" s="69" t="s">
        <v>35</v>
      </c>
      <c r="F269" s="63" t="s">
        <v>862</v>
      </c>
      <c r="G269" s="69"/>
      <c r="H269" s="70">
        <v>0</v>
      </c>
      <c r="I269" s="68">
        <v>0</v>
      </c>
      <c r="J269" s="68">
        <v>0</v>
      </c>
    </row>
    <row r="270" spans="1:10" ht="16.5" customHeight="1">
      <c r="A270" s="69" t="s">
        <v>863</v>
      </c>
      <c r="B270" s="238" t="s">
        <v>286</v>
      </c>
      <c r="C270" s="239"/>
      <c r="D270" s="69" t="s">
        <v>38</v>
      </c>
      <c r="E270" s="69" t="s">
        <v>36</v>
      </c>
      <c r="F270" s="63" t="s">
        <v>349</v>
      </c>
      <c r="G270" s="69"/>
      <c r="H270" s="70">
        <v>0</v>
      </c>
      <c r="I270" s="68">
        <v>0</v>
      </c>
      <c r="J270" s="68">
        <v>0</v>
      </c>
    </row>
    <row r="271" spans="1:10" ht="16.5" customHeight="1">
      <c r="A271" s="69" t="s">
        <v>864</v>
      </c>
      <c r="B271" s="238" t="s">
        <v>286</v>
      </c>
      <c r="C271" s="239"/>
      <c r="D271" s="69" t="s">
        <v>38</v>
      </c>
      <c r="E271" s="69" t="s">
        <v>37</v>
      </c>
      <c r="F271" s="63" t="s">
        <v>350</v>
      </c>
      <c r="G271" s="69"/>
      <c r="H271" s="70">
        <v>0</v>
      </c>
      <c r="I271" s="68">
        <v>0</v>
      </c>
      <c r="J271" s="68">
        <v>0</v>
      </c>
    </row>
    <row r="272" spans="1:10" ht="16.5" customHeight="1">
      <c r="A272" s="69" t="s">
        <v>865</v>
      </c>
      <c r="B272" s="238" t="s">
        <v>286</v>
      </c>
      <c r="C272" s="239"/>
      <c r="D272" s="69" t="s">
        <v>195</v>
      </c>
      <c r="E272" s="69" t="s">
        <v>35</v>
      </c>
      <c r="F272" s="63" t="s">
        <v>866</v>
      </c>
      <c r="G272" s="69"/>
      <c r="H272" s="70">
        <v>0</v>
      </c>
      <c r="I272" s="68">
        <v>0</v>
      </c>
      <c r="J272" s="68">
        <v>0</v>
      </c>
    </row>
    <row r="273" spans="1:10" ht="16.5" customHeight="1">
      <c r="A273" s="69" t="s">
        <v>867</v>
      </c>
      <c r="B273" s="238" t="s">
        <v>286</v>
      </c>
      <c r="C273" s="239"/>
      <c r="D273" s="69" t="s">
        <v>195</v>
      </c>
      <c r="E273" s="69" t="s">
        <v>36</v>
      </c>
      <c r="F273" s="63" t="s">
        <v>352</v>
      </c>
      <c r="G273" s="69"/>
      <c r="H273" s="70">
        <v>0</v>
      </c>
      <c r="I273" s="68">
        <v>0</v>
      </c>
      <c r="J273" s="68">
        <v>0</v>
      </c>
    </row>
    <row r="274" spans="1:10" ht="16.5" customHeight="1">
      <c r="A274" s="69" t="s">
        <v>868</v>
      </c>
      <c r="B274" s="238" t="s">
        <v>286</v>
      </c>
      <c r="C274" s="239"/>
      <c r="D274" s="69" t="s">
        <v>195</v>
      </c>
      <c r="E274" s="69" t="s">
        <v>37</v>
      </c>
      <c r="F274" s="63" t="s">
        <v>353</v>
      </c>
      <c r="G274" s="69"/>
      <c r="H274" s="70">
        <v>0</v>
      </c>
      <c r="I274" s="68">
        <v>0</v>
      </c>
      <c r="J274" s="68">
        <v>0</v>
      </c>
    </row>
    <row r="275" spans="1:10" ht="16.5" customHeight="1">
      <c r="A275" s="72" t="s">
        <v>869</v>
      </c>
      <c r="B275" s="241" t="s">
        <v>286</v>
      </c>
      <c r="C275" s="242"/>
      <c r="D275" s="72" t="s">
        <v>196</v>
      </c>
      <c r="E275" s="72" t="s">
        <v>35</v>
      </c>
      <c r="F275" s="67" t="s">
        <v>870</v>
      </c>
      <c r="G275" s="72"/>
      <c r="H275" s="73">
        <f>I275</f>
        <v>259611.2</v>
      </c>
      <c r="I275" s="78">
        <f>I276</f>
        <v>259611.2</v>
      </c>
      <c r="J275" s="78">
        <v>0</v>
      </c>
    </row>
    <row r="276" spans="1:10" ht="16.5" customHeight="1">
      <c r="A276" s="72" t="s">
        <v>871</v>
      </c>
      <c r="B276" s="241" t="s">
        <v>286</v>
      </c>
      <c r="C276" s="242"/>
      <c r="D276" s="72" t="s">
        <v>196</v>
      </c>
      <c r="E276" s="72" t="s">
        <v>36</v>
      </c>
      <c r="F276" s="67" t="s">
        <v>355</v>
      </c>
      <c r="G276" s="72"/>
      <c r="H276" s="73">
        <f>I276</f>
        <v>259611.2</v>
      </c>
      <c r="I276" s="78">
        <f>I277</f>
        <v>259611.2</v>
      </c>
      <c r="J276" s="78">
        <v>0</v>
      </c>
    </row>
    <row r="277" spans="1:10" ht="16.5" customHeight="1">
      <c r="A277" s="69"/>
      <c r="B277" s="238"/>
      <c r="C277" s="239"/>
      <c r="D277" s="69"/>
      <c r="E277" s="69"/>
      <c r="F277" s="63" t="s">
        <v>569</v>
      </c>
      <c r="G277" s="69" t="s">
        <v>90</v>
      </c>
      <c r="H277" s="70">
        <f>I277</f>
        <v>259611.2</v>
      </c>
      <c r="I277" s="68">
        <v>259611.2</v>
      </c>
      <c r="J277" s="68">
        <v>0</v>
      </c>
    </row>
    <row r="278" spans="1:10" ht="16.5" customHeight="1">
      <c r="A278" s="69"/>
      <c r="B278" s="238"/>
      <c r="C278" s="239"/>
      <c r="D278" s="69"/>
      <c r="E278" s="69"/>
      <c r="F278" s="63" t="s">
        <v>824</v>
      </c>
      <c r="G278" s="69" t="s">
        <v>98</v>
      </c>
      <c r="H278" s="70">
        <v>0</v>
      </c>
      <c r="I278" s="68">
        <v>0</v>
      </c>
      <c r="J278" s="68">
        <v>0</v>
      </c>
    </row>
    <row r="279" spans="1:10" ht="16.5" customHeight="1">
      <c r="A279" s="69"/>
      <c r="B279" s="238"/>
      <c r="C279" s="239"/>
      <c r="D279" s="69"/>
      <c r="E279" s="69"/>
      <c r="F279" s="63" t="s">
        <v>781</v>
      </c>
      <c r="G279" s="69" t="s">
        <v>99</v>
      </c>
      <c r="H279" s="70">
        <v>0</v>
      </c>
      <c r="I279" s="68">
        <v>0</v>
      </c>
      <c r="J279" s="68">
        <v>0</v>
      </c>
    </row>
    <row r="280" spans="1:10" ht="16.5" customHeight="1">
      <c r="A280" s="69" t="s">
        <v>872</v>
      </c>
      <c r="B280" s="238" t="s">
        <v>286</v>
      </c>
      <c r="C280" s="239"/>
      <c r="D280" s="69" t="s">
        <v>196</v>
      </c>
      <c r="E280" s="69" t="s">
        <v>37</v>
      </c>
      <c r="F280" s="63" t="s">
        <v>356</v>
      </c>
      <c r="G280" s="69"/>
      <c r="H280" s="70">
        <v>0</v>
      </c>
      <c r="I280" s="68">
        <v>0</v>
      </c>
      <c r="J280" s="68">
        <v>0</v>
      </c>
    </row>
    <row r="281" spans="1:10" ht="16.5" customHeight="1">
      <c r="A281" s="69" t="s">
        <v>873</v>
      </c>
      <c r="B281" s="238" t="s">
        <v>286</v>
      </c>
      <c r="C281" s="239"/>
      <c r="D281" s="69" t="s">
        <v>213</v>
      </c>
      <c r="E281" s="69" t="s">
        <v>35</v>
      </c>
      <c r="F281" s="63" t="s">
        <v>874</v>
      </c>
      <c r="G281" s="69"/>
      <c r="H281" s="70">
        <v>0</v>
      </c>
      <c r="I281" s="68">
        <v>0</v>
      </c>
      <c r="J281" s="68">
        <v>0</v>
      </c>
    </row>
    <row r="282" spans="1:10" ht="16.5" customHeight="1">
      <c r="A282" s="69" t="s">
        <v>875</v>
      </c>
      <c r="B282" s="238" t="s">
        <v>286</v>
      </c>
      <c r="C282" s="239"/>
      <c r="D282" s="69" t="s">
        <v>213</v>
      </c>
      <c r="E282" s="69" t="s">
        <v>36</v>
      </c>
      <c r="F282" s="63" t="s">
        <v>876</v>
      </c>
      <c r="G282" s="69"/>
      <c r="H282" s="70">
        <v>0</v>
      </c>
      <c r="I282" s="68">
        <v>0</v>
      </c>
      <c r="J282" s="68">
        <v>0</v>
      </c>
    </row>
    <row r="283" spans="1:10" ht="16.5" customHeight="1">
      <c r="A283" s="69" t="s">
        <v>877</v>
      </c>
      <c r="B283" s="238" t="s">
        <v>286</v>
      </c>
      <c r="C283" s="239"/>
      <c r="D283" s="69" t="s">
        <v>216</v>
      </c>
      <c r="E283" s="69" t="s">
        <v>35</v>
      </c>
      <c r="F283" s="63" t="s">
        <v>878</v>
      </c>
      <c r="G283" s="69"/>
      <c r="H283" s="70">
        <v>0</v>
      </c>
      <c r="I283" s="68">
        <v>0</v>
      </c>
      <c r="J283" s="68">
        <v>0</v>
      </c>
    </row>
    <row r="284" spans="1:10" ht="16.5" customHeight="1">
      <c r="A284" s="69" t="s">
        <v>879</v>
      </c>
      <c r="B284" s="238" t="s">
        <v>286</v>
      </c>
      <c r="C284" s="239"/>
      <c r="D284" s="69" t="s">
        <v>216</v>
      </c>
      <c r="E284" s="69" t="s">
        <v>36</v>
      </c>
      <c r="F284" s="63" t="s">
        <v>358</v>
      </c>
      <c r="G284" s="69"/>
      <c r="H284" s="70">
        <v>0</v>
      </c>
      <c r="I284" s="68">
        <v>0</v>
      </c>
      <c r="J284" s="68">
        <v>0</v>
      </c>
    </row>
    <row r="285" spans="1:10" ht="16.5" customHeight="1">
      <c r="A285" s="69" t="s">
        <v>880</v>
      </c>
      <c r="B285" s="238" t="s">
        <v>286</v>
      </c>
      <c r="C285" s="239"/>
      <c r="D285" s="69" t="s">
        <v>218</v>
      </c>
      <c r="E285" s="69" t="s">
        <v>35</v>
      </c>
      <c r="F285" s="63" t="s">
        <v>881</v>
      </c>
      <c r="G285" s="69"/>
      <c r="H285" s="70">
        <v>0</v>
      </c>
      <c r="I285" s="68">
        <v>0</v>
      </c>
      <c r="J285" s="68">
        <v>0</v>
      </c>
    </row>
    <row r="286" spans="1:10" ht="16.5" customHeight="1">
      <c r="A286" s="69" t="s">
        <v>882</v>
      </c>
      <c r="B286" s="238" t="s">
        <v>286</v>
      </c>
      <c r="C286" s="239"/>
      <c r="D286" s="69" t="s">
        <v>218</v>
      </c>
      <c r="E286" s="69" t="s">
        <v>36</v>
      </c>
      <c r="F286" s="63" t="s">
        <v>359</v>
      </c>
      <c r="G286" s="69"/>
      <c r="H286" s="70">
        <v>0</v>
      </c>
      <c r="I286" s="68">
        <v>0</v>
      </c>
      <c r="J286" s="68">
        <v>0</v>
      </c>
    </row>
    <row r="287" spans="1:10" ht="16.5" customHeight="1">
      <c r="A287" s="72" t="s">
        <v>883</v>
      </c>
      <c r="B287" s="241" t="s">
        <v>47</v>
      </c>
      <c r="C287" s="242"/>
      <c r="D287" s="72" t="s">
        <v>35</v>
      </c>
      <c r="E287" s="72" t="s">
        <v>35</v>
      </c>
      <c r="F287" s="67" t="s">
        <v>884</v>
      </c>
      <c r="G287" s="72"/>
      <c r="H287" s="73">
        <f>I287</f>
        <v>11500</v>
      </c>
      <c r="I287" s="78">
        <f>I302</f>
        <v>11500</v>
      </c>
      <c r="J287" s="78">
        <v>0</v>
      </c>
    </row>
    <row r="288" spans="1:10" ht="16.5" customHeight="1">
      <c r="A288" s="69" t="s">
        <v>885</v>
      </c>
      <c r="B288" s="238" t="s">
        <v>47</v>
      </c>
      <c r="C288" s="239"/>
      <c r="D288" s="69" t="s">
        <v>36</v>
      </c>
      <c r="E288" s="69" t="s">
        <v>35</v>
      </c>
      <c r="F288" s="63" t="s">
        <v>886</v>
      </c>
      <c r="G288" s="69"/>
      <c r="H288" s="70">
        <v>0</v>
      </c>
      <c r="I288" s="68">
        <v>0</v>
      </c>
      <c r="J288" s="68">
        <v>0</v>
      </c>
    </row>
    <row r="289" spans="1:10" ht="16.5" customHeight="1">
      <c r="A289" s="69" t="s">
        <v>887</v>
      </c>
      <c r="B289" s="238" t="s">
        <v>47</v>
      </c>
      <c r="C289" s="239"/>
      <c r="D289" s="69" t="s">
        <v>36</v>
      </c>
      <c r="E289" s="69" t="s">
        <v>36</v>
      </c>
      <c r="F289" s="63" t="s">
        <v>361</v>
      </c>
      <c r="G289" s="69"/>
      <c r="H289" s="70">
        <v>0</v>
      </c>
      <c r="I289" s="68">
        <v>0</v>
      </c>
      <c r="J289" s="68">
        <v>0</v>
      </c>
    </row>
    <row r="290" spans="1:10" ht="16.5" customHeight="1">
      <c r="A290" s="69" t="s">
        <v>888</v>
      </c>
      <c r="B290" s="238" t="s">
        <v>47</v>
      </c>
      <c r="C290" s="239"/>
      <c r="D290" s="69" t="s">
        <v>36</v>
      </c>
      <c r="E290" s="69" t="s">
        <v>37</v>
      </c>
      <c r="F290" s="63" t="s">
        <v>362</v>
      </c>
      <c r="G290" s="69"/>
      <c r="H290" s="70">
        <v>0</v>
      </c>
      <c r="I290" s="68">
        <v>0</v>
      </c>
      <c r="J290" s="68">
        <v>0</v>
      </c>
    </row>
    <row r="291" spans="1:10" ht="16.5" customHeight="1">
      <c r="A291" s="69" t="s">
        <v>889</v>
      </c>
      <c r="B291" s="238" t="s">
        <v>47</v>
      </c>
      <c r="C291" s="239"/>
      <c r="D291" s="69" t="s">
        <v>37</v>
      </c>
      <c r="E291" s="69" t="s">
        <v>35</v>
      </c>
      <c r="F291" s="63" t="s">
        <v>890</v>
      </c>
      <c r="G291" s="69"/>
      <c r="H291" s="70">
        <v>0</v>
      </c>
      <c r="I291" s="68">
        <v>0</v>
      </c>
      <c r="J291" s="68">
        <v>0</v>
      </c>
    </row>
    <row r="292" spans="1:10" ht="16.5" customHeight="1">
      <c r="A292" s="69" t="s">
        <v>891</v>
      </c>
      <c r="B292" s="238" t="s">
        <v>47</v>
      </c>
      <c r="C292" s="239"/>
      <c r="D292" s="69" t="s">
        <v>37</v>
      </c>
      <c r="E292" s="69" t="s">
        <v>36</v>
      </c>
      <c r="F292" s="63" t="s">
        <v>363</v>
      </c>
      <c r="G292" s="69"/>
      <c r="H292" s="70">
        <v>0</v>
      </c>
      <c r="I292" s="68">
        <v>0</v>
      </c>
      <c r="J292" s="68">
        <v>0</v>
      </c>
    </row>
    <row r="293" spans="1:10" ht="16.5" customHeight="1">
      <c r="A293" s="69" t="s">
        <v>892</v>
      </c>
      <c r="B293" s="238" t="s">
        <v>47</v>
      </c>
      <c r="C293" s="239"/>
      <c r="D293" s="69" t="s">
        <v>38</v>
      </c>
      <c r="E293" s="69" t="s">
        <v>35</v>
      </c>
      <c r="F293" s="63" t="s">
        <v>893</v>
      </c>
      <c r="G293" s="69"/>
      <c r="H293" s="70">
        <v>0</v>
      </c>
      <c r="I293" s="68">
        <v>0</v>
      </c>
      <c r="J293" s="68">
        <v>0</v>
      </c>
    </row>
    <row r="294" spans="1:10" ht="16.5" customHeight="1">
      <c r="A294" s="69" t="s">
        <v>894</v>
      </c>
      <c r="B294" s="238" t="s">
        <v>47</v>
      </c>
      <c r="C294" s="239"/>
      <c r="D294" s="69" t="s">
        <v>38</v>
      </c>
      <c r="E294" s="69" t="s">
        <v>36</v>
      </c>
      <c r="F294" s="63" t="s">
        <v>895</v>
      </c>
      <c r="G294" s="69"/>
      <c r="H294" s="70">
        <v>0</v>
      </c>
      <c r="I294" s="68">
        <v>0</v>
      </c>
      <c r="J294" s="68">
        <v>0</v>
      </c>
    </row>
    <row r="295" spans="1:10" ht="16.5" customHeight="1">
      <c r="A295" s="69"/>
      <c r="B295" s="238"/>
      <c r="C295" s="239"/>
      <c r="D295" s="69"/>
      <c r="E295" s="69"/>
      <c r="F295" s="63" t="s">
        <v>572</v>
      </c>
      <c r="G295" s="69" t="s">
        <v>520</v>
      </c>
      <c r="H295" s="70">
        <v>0</v>
      </c>
      <c r="I295" s="68">
        <v>0</v>
      </c>
      <c r="J295" s="68">
        <v>0</v>
      </c>
    </row>
    <row r="296" spans="1:10" ht="16.5" customHeight="1">
      <c r="A296" s="69" t="s">
        <v>896</v>
      </c>
      <c r="B296" s="238" t="s">
        <v>47</v>
      </c>
      <c r="C296" s="239"/>
      <c r="D296" s="69" t="s">
        <v>195</v>
      </c>
      <c r="E296" s="69" t="s">
        <v>35</v>
      </c>
      <c r="F296" s="63" t="s">
        <v>897</v>
      </c>
      <c r="G296" s="69"/>
      <c r="H296" s="70">
        <v>0</v>
      </c>
      <c r="I296" s="68">
        <v>0</v>
      </c>
      <c r="J296" s="68">
        <v>0</v>
      </c>
    </row>
    <row r="297" spans="1:10" ht="16.5" customHeight="1">
      <c r="A297" s="69" t="s">
        <v>898</v>
      </c>
      <c r="B297" s="238" t="s">
        <v>47</v>
      </c>
      <c r="C297" s="239"/>
      <c r="D297" s="69" t="s">
        <v>195</v>
      </c>
      <c r="E297" s="69" t="s">
        <v>36</v>
      </c>
      <c r="F297" s="63" t="s">
        <v>365</v>
      </c>
      <c r="G297" s="69"/>
      <c r="H297" s="70">
        <v>0</v>
      </c>
      <c r="I297" s="68">
        <v>0</v>
      </c>
      <c r="J297" s="68">
        <v>0</v>
      </c>
    </row>
    <row r="298" spans="1:10" ht="16.5" customHeight="1">
      <c r="A298" s="69" t="s">
        <v>899</v>
      </c>
      <c r="B298" s="238" t="s">
        <v>47</v>
      </c>
      <c r="C298" s="239"/>
      <c r="D298" s="69" t="s">
        <v>196</v>
      </c>
      <c r="E298" s="69" t="s">
        <v>35</v>
      </c>
      <c r="F298" s="63" t="s">
        <v>900</v>
      </c>
      <c r="G298" s="69"/>
      <c r="H298" s="70">
        <v>0</v>
      </c>
      <c r="I298" s="68">
        <v>0</v>
      </c>
      <c r="J298" s="68">
        <v>0</v>
      </c>
    </row>
    <row r="299" spans="1:10" ht="16.5" customHeight="1">
      <c r="A299" s="69" t="s">
        <v>901</v>
      </c>
      <c r="B299" s="238" t="s">
        <v>47</v>
      </c>
      <c r="C299" s="239"/>
      <c r="D299" s="69" t="s">
        <v>196</v>
      </c>
      <c r="E299" s="69" t="s">
        <v>36</v>
      </c>
      <c r="F299" s="63" t="s">
        <v>366</v>
      </c>
      <c r="G299" s="69"/>
      <c r="H299" s="70">
        <v>0</v>
      </c>
      <c r="I299" s="68">
        <v>0</v>
      </c>
      <c r="J299" s="68">
        <v>0</v>
      </c>
    </row>
    <row r="300" spans="1:10" ht="16.5" customHeight="1">
      <c r="A300" s="69" t="s">
        <v>902</v>
      </c>
      <c r="B300" s="238" t="s">
        <v>47</v>
      </c>
      <c r="C300" s="239"/>
      <c r="D300" s="69" t="s">
        <v>213</v>
      </c>
      <c r="E300" s="69" t="s">
        <v>35</v>
      </c>
      <c r="F300" s="63" t="s">
        <v>903</v>
      </c>
      <c r="G300" s="69"/>
      <c r="H300" s="70">
        <v>0</v>
      </c>
      <c r="I300" s="68">
        <v>0</v>
      </c>
      <c r="J300" s="68">
        <v>0</v>
      </c>
    </row>
    <row r="301" spans="1:10" ht="16.5" customHeight="1">
      <c r="A301" s="69" t="s">
        <v>904</v>
      </c>
      <c r="B301" s="238" t="s">
        <v>47</v>
      </c>
      <c r="C301" s="239"/>
      <c r="D301" s="69" t="s">
        <v>213</v>
      </c>
      <c r="E301" s="69" t="s">
        <v>36</v>
      </c>
      <c r="F301" s="63" t="s">
        <v>905</v>
      </c>
      <c r="G301" s="69"/>
      <c r="H301" s="70">
        <v>0</v>
      </c>
      <c r="I301" s="68">
        <v>0</v>
      </c>
      <c r="J301" s="68">
        <v>0</v>
      </c>
    </row>
    <row r="302" spans="1:10" ht="16.5" customHeight="1">
      <c r="A302" s="72" t="s">
        <v>906</v>
      </c>
      <c r="B302" s="241" t="s">
        <v>47</v>
      </c>
      <c r="C302" s="242"/>
      <c r="D302" s="72" t="s">
        <v>216</v>
      </c>
      <c r="E302" s="72" t="s">
        <v>35</v>
      </c>
      <c r="F302" s="67" t="s">
        <v>907</v>
      </c>
      <c r="G302" s="72"/>
      <c r="H302" s="73">
        <f>I302</f>
        <v>11500</v>
      </c>
      <c r="I302" s="78">
        <f>I303</f>
        <v>11500</v>
      </c>
      <c r="J302" s="78">
        <v>0</v>
      </c>
    </row>
    <row r="303" spans="1:10" ht="16.5" customHeight="1">
      <c r="A303" s="72" t="s">
        <v>908</v>
      </c>
      <c r="B303" s="241" t="s">
        <v>47</v>
      </c>
      <c r="C303" s="242"/>
      <c r="D303" s="72" t="s">
        <v>216</v>
      </c>
      <c r="E303" s="72" t="s">
        <v>36</v>
      </c>
      <c r="F303" s="67" t="s">
        <v>909</v>
      </c>
      <c r="G303" s="72"/>
      <c r="H303" s="73">
        <f>I303</f>
        <v>11500</v>
      </c>
      <c r="I303" s="78">
        <f>I304</f>
        <v>11500</v>
      </c>
      <c r="J303" s="78">
        <v>0</v>
      </c>
    </row>
    <row r="304" spans="1:10" ht="16.5" customHeight="1">
      <c r="A304" s="69"/>
      <c r="B304" s="238"/>
      <c r="C304" s="239"/>
      <c r="D304" s="69"/>
      <c r="E304" s="69"/>
      <c r="F304" s="63" t="s">
        <v>572</v>
      </c>
      <c r="G304" s="69" t="s">
        <v>520</v>
      </c>
      <c r="H304" s="70">
        <v>19500</v>
      </c>
      <c r="I304" s="68">
        <v>11500</v>
      </c>
      <c r="J304" s="68">
        <v>0</v>
      </c>
    </row>
    <row r="305" spans="1:10" ht="16.5" customHeight="1">
      <c r="A305" s="69" t="s">
        <v>910</v>
      </c>
      <c r="B305" s="238" t="s">
        <v>47</v>
      </c>
      <c r="C305" s="239"/>
      <c r="D305" s="69" t="s">
        <v>218</v>
      </c>
      <c r="E305" s="69" t="s">
        <v>35</v>
      </c>
      <c r="F305" s="63" t="s">
        <v>911</v>
      </c>
      <c r="G305" s="69"/>
      <c r="H305" s="70">
        <v>0</v>
      </c>
      <c r="I305" s="68">
        <v>0</v>
      </c>
      <c r="J305" s="68">
        <v>0</v>
      </c>
    </row>
    <row r="306" spans="1:10" ht="16.5" customHeight="1">
      <c r="A306" s="69" t="s">
        <v>912</v>
      </c>
      <c r="B306" s="238" t="s">
        <v>47</v>
      </c>
      <c r="C306" s="239"/>
      <c r="D306" s="69" t="s">
        <v>218</v>
      </c>
      <c r="E306" s="69" t="s">
        <v>36</v>
      </c>
      <c r="F306" s="63" t="s">
        <v>913</v>
      </c>
      <c r="G306" s="69"/>
      <c r="H306" s="70">
        <v>0</v>
      </c>
      <c r="I306" s="68">
        <v>0</v>
      </c>
      <c r="J306" s="68">
        <v>0</v>
      </c>
    </row>
    <row r="307" spans="1:10" ht="16.5" customHeight="1">
      <c r="A307" s="69" t="s">
        <v>914</v>
      </c>
      <c r="B307" s="238" t="s">
        <v>47</v>
      </c>
      <c r="C307" s="239"/>
      <c r="D307" s="69" t="s">
        <v>286</v>
      </c>
      <c r="E307" s="69" t="s">
        <v>35</v>
      </c>
      <c r="F307" s="63" t="s">
        <v>915</v>
      </c>
      <c r="G307" s="69"/>
      <c r="H307" s="70">
        <v>0</v>
      </c>
      <c r="I307" s="68">
        <v>0</v>
      </c>
      <c r="J307" s="68">
        <v>0</v>
      </c>
    </row>
    <row r="308" spans="1:10" ht="16.5" customHeight="1">
      <c r="A308" s="69" t="s">
        <v>916</v>
      </c>
      <c r="B308" s="238" t="s">
        <v>47</v>
      </c>
      <c r="C308" s="239"/>
      <c r="D308" s="69" t="s">
        <v>286</v>
      </c>
      <c r="E308" s="69" t="s">
        <v>36</v>
      </c>
      <c r="F308" s="63" t="s">
        <v>370</v>
      </c>
      <c r="G308" s="69"/>
      <c r="H308" s="70">
        <v>0</v>
      </c>
      <c r="I308" s="68">
        <v>0</v>
      </c>
      <c r="J308" s="68">
        <v>0</v>
      </c>
    </row>
    <row r="309" spans="1:10" ht="16.5" customHeight="1">
      <c r="A309" s="69" t="s">
        <v>917</v>
      </c>
      <c r="B309" s="238" t="s">
        <v>47</v>
      </c>
      <c r="C309" s="239"/>
      <c r="D309" s="69" t="s">
        <v>286</v>
      </c>
      <c r="E309" s="69" t="s">
        <v>37</v>
      </c>
      <c r="F309" s="63" t="s">
        <v>371</v>
      </c>
      <c r="G309" s="69"/>
      <c r="H309" s="70">
        <v>0</v>
      </c>
      <c r="I309" s="68">
        <v>0</v>
      </c>
      <c r="J309" s="68">
        <v>0</v>
      </c>
    </row>
    <row r="310" spans="1:10" ht="16.5" customHeight="1">
      <c r="A310" s="72" t="s">
        <v>918</v>
      </c>
      <c r="B310" s="241" t="s">
        <v>48</v>
      </c>
      <c r="C310" s="242"/>
      <c r="D310" s="72" t="s">
        <v>35</v>
      </c>
      <c r="E310" s="72" t="s">
        <v>35</v>
      </c>
      <c r="F310" s="67" t="s">
        <v>919</v>
      </c>
      <c r="G310" s="72"/>
      <c r="H310" s="73">
        <f>I310-'hat1'!D105</f>
        <v>12712.799999999988</v>
      </c>
      <c r="I310" s="78">
        <f>I312</f>
        <v>400000</v>
      </c>
      <c r="J310" s="78">
        <v>0</v>
      </c>
    </row>
    <row r="311" spans="1:10" ht="16.5" customHeight="1">
      <c r="A311" s="69" t="s">
        <v>920</v>
      </c>
      <c r="B311" s="238" t="s">
        <v>48</v>
      </c>
      <c r="C311" s="239"/>
      <c r="D311" s="69" t="s">
        <v>36</v>
      </c>
      <c r="E311" s="69" t="s">
        <v>35</v>
      </c>
      <c r="F311" s="63" t="s">
        <v>921</v>
      </c>
      <c r="G311" s="69"/>
      <c r="H311" s="70">
        <f>I311</f>
        <v>0</v>
      </c>
      <c r="I311" s="68">
        <v>0</v>
      </c>
      <c r="J311" s="68">
        <v>0</v>
      </c>
    </row>
    <row r="312" spans="1:10" ht="16.5" customHeight="1">
      <c r="A312" s="69" t="s">
        <v>922</v>
      </c>
      <c r="B312" s="238" t="s">
        <v>48</v>
      </c>
      <c r="C312" s="239"/>
      <c r="D312" s="69" t="s">
        <v>36</v>
      </c>
      <c r="E312" s="69" t="s">
        <v>37</v>
      </c>
      <c r="F312" s="63" t="s">
        <v>373</v>
      </c>
      <c r="G312" s="69"/>
      <c r="H312" s="70">
        <f>I312</f>
        <v>400000</v>
      </c>
      <c r="I312" s="68">
        <v>400000</v>
      </c>
      <c r="J312" s="68">
        <v>0</v>
      </c>
    </row>
    <row r="313" spans="1:10" ht="16.5" customHeight="1">
      <c r="A313" s="69"/>
      <c r="B313" s="238"/>
      <c r="C313" s="239"/>
      <c r="D313" s="69"/>
      <c r="E313" s="69"/>
      <c r="F313" s="63" t="s">
        <v>923</v>
      </c>
      <c r="G313" s="69" t="s">
        <v>120</v>
      </c>
      <c r="H313" s="70" t="str">
        <f>I313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I313" s="68" t="s">
        <v>930</v>
      </c>
      <c r="J313" s="68">
        <v>0</v>
      </c>
    </row>
    <row r="314" spans="1:10" ht="409.6" hidden="1" customHeight="1"/>
    <row r="315" spans="1:10" ht="1.7" customHeight="1"/>
    <row r="316" spans="1:10" ht="3.6" customHeight="1">
      <c r="C316" s="240"/>
      <c r="D316" s="240"/>
      <c r="E316" s="240"/>
      <c r="F316" s="240"/>
      <c r="G316" s="240"/>
      <c r="H316" s="240"/>
      <c r="I316" s="240"/>
      <c r="J316" s="240"/>
    </row>
  </sheetData>
  <mergeCells count="319">
    <mergeCell ref="B7:C7"/>
    <mergeCell ref="B12:C12"/>
    <mergeCell ref="B10:C10"/>
    <mergeCell ref="B11:C11"/>
    <mergeCell ref="B237:C237"/>
    <mergeCell ref="A2:M2"/>
    <mergeCell ref="J3:L3"/>
    <mergeCell ref="A4:A5"/>
    <mergeCell ref="B4:C5"/>
    <mergeCell ref="D4:D5"/>
    <mergeCell ref="E4:E5"/>
    <mergeCell ref="F4:F5"/>
    <mergeCell ref="G4:G5"/>
    <mergeCell ref="H4:H5"/>
    <mergeCell ref="I4:J4"/>
    <mergeCell ref="B8:C8"/>
    <mergeCell ref="B9:C9"/>
    <mergeCell ref="B6:C6"/>
    <mergeCell ref="B22:C22"/>
    <mergeCell ref="B23:C23"/>
    <mergeCell ref="B20:C20"/>
    <mergeCell ref="B21:C21"/>
    <mergeCell ref="B18:C18"/>
    <mergeCell ref="B19:C19"/>
    <mergeCell ref="B16:C16"/>
    <mergeCell ref="B17:C17"/>
    <mergeCell ref="B14:C14"/>
    <mergeCell ref="B15:C15"/>
    <mergeCell ref="B32:C32"/>
    <mergeCell ref="B33:C33"/>
    <mergeCell ref="B30:C30"/>
    <mergeCell ref="B31:C31"/>
    <mergeCell ref="B28:C28"/>
    <mergeCell ref="B29:C29"/>
    <mergeCell ref="B26:C26"/>
    <mergeCell ref="B27:C27"/>
    <mergeCell ref="B24:C24"/>
    <mergeCell ref="B25:C25"/>
    <mergeCell ref="B42:C42"/>
    <mergeCell ref="B43:C43"/>
    <mergeCell ref="B40:C40"/>
    <mergeCell ref="B41:C41"/>
    <mergeCell ref="B38:C38"/>
    <mergeCell ref="B39:C39"/>
    <mergeCell ref="B36:C36"/>
    <mergeCell ref="B37:C37"/>
    <mergeCell ref="B34:C34"/>
    <mergeCell ref="B35:C35"/>
    <mergeCell ref="B52:C52"/>
    <mergeCell ref="B53:C53"/>
    <mergeCell ref="B50:C50"/>
    <mergeCell ref="B51:C51"/>
    <mergeCell ref="B48:C48"/>
    <mergeCell ref="B49:C49"/>
    <mergeCell ref="B46:C46"/>
    <mergeCell ref="B47:C47"/>
    <mergeCell ref="B44:C44"/>
    <mergeCell ref="B45:C45"/>
    <mergeCell ref="B62:C62"/>
    <mergeCell ref="B60:C60"/>
    <mergeCell ref="B61:C61"/>
    <mergeCell ref="B58:C58"/>
    <mergeCell ref="B59:C59"/>
    <mergeCell ref="B56:C56"/>
    <mergeCell ref="B57:C57"/>
    <mergeCell ref="B54:C54"/>
    <mergeCell ref="B55:C55"/>
    <mergeCell ref="B71:C71"/>
    <mergeCell ref="B72:C72"/>
    <mergeCell ref="B69:C69"/>
    <mergeCell ref="B70:C70"/>
    <mergeCell ref="B67:C67"/>
    <mergeCell ref="B68:C68"/>
    <mergeCell ref="B65:C65"/>
    <mergeCell ref="B66:C66"/>
    <mergeCell ref="B63:C63"/>
    <mergeCell ref="B64:C64"/>
    <mergeCell ref="B81:C81"/>
    <mergeCell ref="B82:C82"/>
    <mergeCell ref="B79:C79"/>
    <mergeCell ref="B80:C80"/>
    <mergeCell ref="B77:C77"/>
    <mergeCell ref="B78:C78"/>
    <mergeCell ref="B75:C75"/>
    <mergeCell ref="B76:C76"/>
    <mergeCell ref="B73:C73"/>
    <mergeCell ref="B74:C74"/>
    <mergeCell ref="B91:C91"/>
    <mergeCell ref="B92:C92"/>
    <mergeCell ref="B89:C89"/>
    <mergeCell ref="B90:C90"/>
    <mergeCell ref="B87:C87"/>
    <mergeCell ref="B88:C88"/>
    <mergeCell ref="B85:C85"/>
    <mergeCell ref="B86:C86"/>
    <mergeCell ref="B83:C83"/>
    <mergeCell ref="B84:C84"/>
    <mergeCell ref="B101:C101"/>
    <mergeCell ref="B102:C102"/>
    <mergeCell ref="B99:C99"/>
    <mergeCell ref="B100:C100"/>
    <mergeCell ref="B97:C97"/>
    <mergeCell ref="B98:C98"/>
    <mergeCell ref="B95:C95"/>
    <mergeCell ref="B96:C96"/>
    <mergeCell ref="B93:C93"/>
    <mergeCell ref="B94:C94"/>
    <mergeCell ref="B111:C111"/>
    <mergeCell ref="B112:C112"/>
    <mergeCell ref="B109:C109"/>
    <mergeCell ref="B110:C110"/>
    <mergeCell ref="B107:C107"/>
    <mergeCell ref="B108:C108"/>
    <mergeCell ref="B105:C105"/>
    <mergeCell ref="B106:C106"/>
    <mergeCell ref="B103:C103"/>
    <mergeCell ref="B104:C104"/>
    <mergeCell ref="B121:C121"/>
    <mergeCell ref="B122:C122"/>
    <mergeCell ref="B119:C119"/>
    <mergeCell ref="B120:C120"/>
    <mergeCell ref="B117:C117"/>
    <mergeCell ref="B118:C118"/>
    <mergeCell ref="B115:C115"/>
    <mergeCell ref="B116:C116"/>
    <mergeCell ref="B113:C113"/>
    <mergeCell ref="B114:C114"/>
    <mergeCell ref="B131:C131"/>
    <mergeCell ref="B132:C132"/>
    <mergeCell ref="B129:C129"/>
    <mergeCell ref="B130:C130"/>
    <mergeCell ref="B127:C127"/>
    <mergeCell ref="B128:C128"/>
    <mergeCell ref="B125:C125"/>
    <mergeCell ref="B126:C126"/>
    <mergeCell ref="B123:C123"/>
    <mergeCell ref="B124:C124"/>
    <mergeCell ref="B141:C141"/>
    <mergeCell ref="B142:C142"/>
    <mergeCell ref="B139:C139"/>
    <mergeCell ref="B140:C140"/>
    <mergeCell ref="B137:C137"/>
    <mergeCell ref="B138:C138"/>
    <mergeCell ref="B135:C135"/>
    <mergeCell ref="B136:C136"/>
    <mergeCell ref="B133:C133"/>
    <mergeCell ref="B134:C134"/>
    <mergeCell ref="B151:C151"/>
    <mergeCell ref="B152:C152"/>
    <mergeCell ref="B149:C149"/>
    <mergeCell ref="B150:C150"/>
    <mergeCell ref="B147:C147"/>
    <mergeCell ref="B148:C148"/>
    <mergeCell ref="B145:C145"/>
    <mergeCell ref="B146:C146"/>
    <mergeCell ref="B143:C143"/>
    <mergeCell ref="B144:C144"/>
    <mergeCell ref="B161:C161"/>
    <mergeCell ref="B162:C162"/>
    <mergeCell ref="B159:C159"/>
    <mergeCell ref="B160:C160"/>
    <mergeCell ref="B157:C157"/>
    <mergeCell ref="B158:C158"/>
    <mergeCell ref="B155:C155"/>
    <mergeCell ref="B156:C156"/>
    <mergeCell ref="B153:C153"/>
    <mergeCell ref="B154:C154"/>
    <mergeCell ref="B171:C171"/>
    <mergeCell ref="B172:C172"/>
    <mergeCell ref="B169:C169"/>
    <mergeCell ref="B170:C170"/>
    <mergeCell ref="B167:C167"/>
    <mergeCell ref="B168:C168"/>
    <mergeCell ref="B165:C165"/>
    <mergeCell ref="B166:C166"/>
    <mergeCell ref="B163:C163"/>
    <mergeCell ref="B164:C164"/>
    <mergeCell ref="B181:C181"/>
    <mergeCell ref="B182:C182"/>
    <mergeCell ref="B179:C179"/>
    <mergeCell ref="B180:C180"/>
    <mergeCell ref="B177:C177"/>
    <mergeCell ref="B178:C178"/>
    <mergeCell ref="B175:C175"/>
    <mergeCell ref="B176:C176"/>
    <mergeCell ref="B173:C173"/>
    <mergeCell ref="B174:C174"/>
    <mergeCell ref="B191:C191"/>
    <mergeCell ref="B192:C192"/>
    <mergeCell ref="B189:C189"/>
    <mergeCell ref="B190:C190"/>
    <mergeCell ref="B187:C187"/>
    <mergeCell ref="B188:C188"/>
    <mergeCell ref="B185:C185"/>
    <mergeCell ref="B186:C186"/>
    <mergeCell ref="B183:C183"/>
    <mergeCell ref="B184:C184"/>
    <mergeCell ref="B201:C201"/>
    <mergeCell ref="B202:C202"/>
    <mergeCell ref="B199:C199"/>
    <mergeCell ref="B200:C200"/>
    <mergeCell ref="B197:C197"/>
    <mergeCell ref="B198:C198"/>
    <mergeCell ref="B195:C195"/>
    <mergeCell ref="B196:C196"/>
    <mergeCell ref="B193:C193"/>
    <mergeCell ref="B194:C194"/>
    <mergeCell ref="B211:C211"/>
    <mergeCell ref="B212:C212"/>
    <mergeCell ref="B209:C209"/>
    <mergeCell ref="B210:C210"/>
    <mergeCell ref="B207:C207"/>
    <mergeCell ref="B208:C208"/>
    <mergeCell ref="B205:C205"/>
    <mergeCell ref="B206:C206"/>
    <mergeCell ref="B203:C203"/>
    <mergeCell ref="B204:C204"/>
    <mergeCell ref="B221:C221"/>
    <mergeCell ref="B222:C222"/>
    <mergeCell ref="B219:C219"/>
    <mergeCell ref="B220:C220"/>
    <mergeCell ref="B217:C217"/>
    <mergeCell ref="B218:C218"/>
    <mergeCell ref="B215:C215"/>
    <mergeCell ref="B216:C216"/>
    <mergeCell ref="B213:C213"/>
    <mergeCell ref="B214:C214"/>
    <mergeCell ref="B231:C231"/>
    <mergeCell ref="B232:C232"/>
    <mergeCell ref="B229:C229"/>
    <mergeCell ref="B230:C230"/>
    <mergeCell ref="B227:C227"/>
    <mergeCell ref="B228:C228"/>
    <mergeCell ref="B225:C225"/>
    <mergeCell ref="B226:C226"/>
    <mergeCell ref="B223:C223"/>
    <mergeCell ref="B224:C224"/>
    <mergeCell ref="B238:C238"/>
    <mergeCell ref="B241:C241"/>
    <mergeCell ref="B242:C242"/>
    <mergeCell ref="B239:C239"/>
    <mergeCell ref="B240:C240"/>
    <mergeCell ref="B235:C235"/>
    <mergeCell ref="B236:C236"/>
    <mergeCell ref="B233:C233"/>
    <mergeCell ref="B234:C234"/>
    <mergeCell ref="B251:C251"/>
    <mergeCell ref="B252:C252"/>
    <mergeCell ref="B249:C249"/>
    <mergeCell ref="B250:C250"/>
    <mergeCell ref="B247:C247"/>
    <mergeCell ref="B248:C248"/>
    <mergeCell ref="B245:C245"/>
    <mergeCell ref="B246:C246"/>
    <mergeCell ref="B243:C243"/>
    <mergeCell ref="B244:C244"/>
    <mergeCell ref="B261:C261"/>
    <mergeCell ref="B262:C262"/>
    <mergeCell ref="B259:C259"/>
    <mergeCell ref="B260:C260"/>
    <mergeCell ref="B257:C257"/>
    <mergeCell ref="B258:C258"/>
    <mergeCell ref="B255:C255"/>
    <mergeCell ref="B256:C256"/>
    <mergeCell ref="B253:C253"/>
    <mergeCell ref="B254:C254"/>
    <mergeCell ref="B271:C271"/>
    <mergeCell ref="B272:C272"/>
    <mergeCell ref="B269:C269"/>
    <mergeCell ref="B270:C270"/>
    <mergeCell ref="B267:C267"/>
    <mergeCell ref="B268:C268"/>
    <mergeCell ref="B265:C265"/>
    <mergeCell ref="B266:C266"/>
    <mergeCell ref="B263:C263"/>
    <mergeCell ref="B264:C264"/>
    <mergeCell ref="B281:C281"/>
    <mergeCell ref="B282:C282"/>
    <mergeCell ref="B279:C279"/>
    <mergeCell ref="B280:C280"/>
    <mergeCell ref="B277:C277"/>
    <mergeCell ref="B278:C278"/>
    <mergeCell ref="B275:C275"/>
    <mergeCell ref="B276:C276"/>
    <mergeCell ref="B273:C273"/>
    <mergeCell ref="B274:C274"/>
    <mergeCell ref="B292:C292"/>
    <mergeCell ref="B289:C289"/>
    <mergeCell ref="B290:C290"/>
    <mergeCell ref="B287:C287"/>
    <mergeCell ref="B288:C288"/>
    <mergeCell ref="B285:C285"/>
    <mergeCell ref="B286:C286"/>
    <mergeCell ref="B283:C283"/>
    <mergeCell ref="B284:C284"/>
    <mergeCell ref="B13:C13"/>
    <mergeCell ref="B313:C313"/>
    <mergeCell ref="C316:J316"/>
    <mergeCell ref="B311:C311"/>
    <mergeCell ref="B312:C312"/>
    <mergeCell ref="B309:C309"/>
    <mergeCell ref="B310:C310"/>
    <mergeCell ref="B307:C307"/>
    <mergeCell ref="B308:C308"/>
    <mergeCell ref="B305:C305"/>
    <mergeCell ref="B306:C306"/>
    <mergeCell ref="B303:C303"/>
    <mergeCell ref="B304:C304"/>
    <mergeCell ref="B301:C301"/>
    <mergeCell ref="B302:C302"/>
    <mergeCell ref="B299:C299"/>
    <mergeCell ref="B300:C300"/>
    <mergeCell ref="B297:C297"/>
    <mergeCell ref="B298:C298"/>
    <mergeCell ref="B295:C295"/>
    <mergeCell ref="B296:C296"/>
    <mergeCell ref="B293:C293"/>
    <mergeCell ref="B294:C294"/>
    <mergeCell ref="B291:C29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list</vt:lpstr>
      <vt:lpstr>hat1</vt:lpstr>
      <vt:lpstr>hat2</vt:lpstr>
      <vt:lpstr>hat3</vt:lpstr>
      <vt:lpstr>hat4,5</vt:lpstr>
      <vt:lpstr>hat6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2023-12-20T12:52:07Z</dcterms:modified>
</cp:coreProperties>
</file>